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360" yWindow="120" windowWidth="10410" windowHeight="7335" activeTab="0"/>
  </bookViews>
  <sheets>
    <sheet name="4er Staffel" sheetId="1" r:id="rId1"/>
  </sheets>
  <definedNames>
    <definedName name="_xlnm.Print_Area" localSheetId="0">'4er Staffel'!$A$1:$AD$44</definedName>
  </definedNames>
  <calcPr fullCalcOnLoad="1"/>
</workbook>
</file>

<file path=xl/sharedStrings.xml><?xml version="1.0" encoding="utf-8"?>
<sst xmlns="http://schemas.openxmlformats.org/spreadsheetml/2006/main" count="179" uniqueCount="20">
  <si>
    <t>Team</t>
  </si>
  <si>
    <t>Schiri</t>
  </si>
  <si>
    <t>:</t>
  </si>
  <si>
    <t>P</t>
  </si>
  <si>
    <t>S</t>
  </si>
  <si>
    <t>Sp</t>
  </si>
  <si>
    <t>Pl.</t>
  </si>
  <si>
    <t>I</t>
  </si>
  <si>
    <t>hier eintragen</t>
  </si>
  <si>
    <t>hier Punkte
 eintragen</t>
  </si>
  <si>
    <t>STAFFEL D</t>
  </si>
  <si>
    <t>Rang</t>
  </si>
  <si>
    <t>Teams</t>
  </si>
  <si>
    <t>Diff.</t>
  </si>
  <si>
    <t>Druckansicht</t>
  </si>
  <si>
    <t>Sätze</t>
  </si>
  <si>
    <t>Spiele</t>
  </si>
  <si>
    <t>Ball-
Pkte.</t>
  </si>
  <si>
    <t>STAFFEL</t>
  </si>
  <si>
    <t>A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</si>
</sst>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000000000000"/>
    <numFmt numFmtId="182" formatCode="0.0000000000000000000000"/>
    <numFmt numFmtId="183" formatCode="#,##0.0000000000000000"/>
  </numFmts>
  <fonts count="34">
    <font>
      <sz val="10"/>
      <name val="Arial"/>
      <family val="0"/>
    </font>
    <font>
      <sz val="8"/>
      <name val="Arial"/>
      <family val="2"/>
    </font>
    <font>
      <b/>
      <sz val="10"/>
      <color indexed="48"/>
      <name val="Arial"/>
      <family val="2"/>
    </font>
    <font>
      <b/>
      <sz val="10"/>
      <name val="Arial"/>
      <family val="2"/>
    </font>
    <font>
      <sz val="5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0"/>
      <color indexed="9"/>
      <name val="Arial"/>
      <family val="0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5"/>
      <color indexed="9"/>
      <name val="Arial"/>
      <family val="2"/>
    </font>
    <font>
      <sz val="5"/>
      <color indexed="9"/>
      <name val="Arial"/>
      <family val="2"/>
    </font>
    <font>
      <b/>
      <sz val="6"/>
      <color indexed="9"/>
      <name val="Arial"/>
      <family val="2"/>
    </font>
    <font>
      <sz val="11"/>
      <color indexed="9"/>
      <name val="Arial"/>
      <family val="0"/>
    </font>
    <font>
      <b/>
      <sz val="7"/>
      <name val="Arial"/>
      <family val="2"/>
    </font>
    <font>
      <sz val="10"/>
      <color indexed="22"/>
      <name val="Arial"/>
      <family val="0"/>
    </font>
    <font>
      <sz val="16"/>
      <color indexed="53"/>
      <name val="Arial"/>
      <family val="2"/>
    </font>
    <font>
      <b/>
      <sz val="10"/>
      <color indexed="53"/>
      <name val="Arial"/>
      <family val="2"/>
    </font>
    <font>
      <sz val="5"/>
      <color indexed="53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2"/>
      <color indexed="13"/>
      <name val="Arial"/>
      <family val="2"/>
    </font>
    <font>
      <b/>
      <sz val="8"/>
      <color indexed="22"/>
      <name val="Arial"/>
      <family val="2"/>
    </font>
    <font>
      <sz val="10"/>
      <color indexed="23"/>
      <name val="Arial"/>
      <family val="2"/>
    </font>
    <font>
      <sz val="5"/>
      <color indexed="23"/>
      <name val="Arial"/>
      <family val="2"/>
    </font>
    <font>
      <b/>
      <sz val="10"/>
      <color indexed="23"/>
      <name val="Arial"/>
      <family val="2"/>
    </font>
    <font>
      <b/>
      <sz val="5"/>
      <color indexed="23"/>
      <name val="Arial"/>
      <family val="2"/>
    </font>
    <font>
      <b/>
      <sz val="10"/>
      <color indexed="63"/>
      <name val="Arial"/>
      <family val="2"/>
    </font>
    <font>
      <sz val="5"/>
      <color indexed="63"/>
      <name val="Arial"/>
      <family val="2"/>
    </font>
    <font>
      <b/>
      <sz val="12"/>
      <color indexed="63"/>
      <name val="Arial"/>
      <family val="2"/>
    </font>
    <font>
      <sz val="10"/>
      <color indexed="63"/>
      <name val="Arial"/>
      <family val="2"/>
    </font>
    <font>
      <sz val="8"/>
      <color indexed="63"/>
      <name val="Arial"/>
      <family val="2"/>
    </font>
    <font>
      <sz val="10"/>
      <color indexed="44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77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53"/>
      </left>
      <right style="medium">
        <color indexed="53"/>
      </right>
      <top style="medium">
        <color indexed="53"/>
      </top>
      <bottom style="medium">
        <color indexed="5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thin">
        <color indexed="9"/>
      </right>
      <top>
        <color indexed="63"/>
      </top>
      <bottom style="medium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 style="thin"/>
      <bottom style="thin"/>
    </border>
    <border>
      <left style="thin"/>
      <right style="medium">
        <color indexed="9"/>
      </right>
      <top style="thin"/>
      <bottom style="thin"/>
    </border>
    <border>
      <left style="medium">
        <color indexed="9"/>
      </left>
      <right style="thin"/>
      <top style="thin"/>
      <bottom style="thin"/>
    </border>
    <border>
      <left style="thin"/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>
        <color indexed="5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9"/>
      </left>
      <right style="medium"/>
      <top style="medium"/>
      <bottom>
        <color indexed="63"/>
      </bottom>
    </border>
    <border>
      <left style="thin">
        <color indexed="9"/>
      </left>
      <right style="medium"/>
      <top>
        <color indexed="63"/>
      </top>
      <bottom>
        <color indexed="63"/>
      </bottom>
    </border>
    <border>
      <left style="thin">
        <color indexed="9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9"/>
      </right>
      <top style="medium">
        <color indexed="9"/>
      </top>
      <bottom style="medium">
        <color indexed="9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 style="medium">
        <color indexed="53"/>
      </right>
      <top>
        <color indexed="63"/>
      </top>
      <bottom style="medium">
        <color indexed="5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9"/>
      </right>
      <top style="medium">
        <color indexed="9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 style="medium">
        <color indexed="53"/>
      </right>
      <top style="medium">
        <color indexed="53"/>
      </top>
      <bottom style="medium">
        <color indexed="53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0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Alignment="1">
      <alignment/>
    </xf>
    <xf numFmtId="181" fontId="0" fillId="0" borderId="0" xfId="0" applyNumberFormat="1" applyAlignment="1">
      <alignment/>
    </xf>
    <xf numFmtId="181" fontId="4" fillId="0" borderId="0" xfId="0" applyNumberFormat="1" applyFont="1" applyFill="1" applyBorder="1" applyAlignment="1" applyProtection="1">
      <alignment horizontal="center"/>
      <protection/>
    </xf>
    <xf numFmtId="181" fontId="4" fillId="0" borderId="0" xfId="0" applyNumberFormat="1" applyFont="1" applyAlignment="1">
      <alignment/>
    </xf>
    <xf numFmtId="181" fontId="0" fillId="0" borderId="0" xfId="0" applyNumberFormat="1" applyFill="1" applyAlignment="1">
      <alignment/>
    </xf>
    <xf numFmtId="181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 vertical="center" shrinkToFit="1"/>
    </xf>
    <xf numFmtId="0" fontId="8" fillId="0" borderId="0" xfId="0" applyFont="1" applyAlignment="1" applyProtection="1">
      <alignment horizontal="center" vertical="center" shrinkToFit="1"/>
      <protection/>
    </xf>
    <xf numFmtId="0" fontId="0" fillId="2" borderId="1" xfId="0" applyFill="1" applyBorder="1" applyAlignment="1" applyProtection="1">
      <alignment horizontal="center"/>
      <protection/>
    </xf>
    <xf numFmtId="0" fontId="0" fillId="2" borderId="2" xfId="0" applyFill="1" applyBorder="1" applyAlignment="1" applyProtection="1">
      <alignment horizontal="center"/>
      <protection/>
    </xf>
    <xf numFmtId="0" fontId="0" fillId="2" borderId="3" xfId="0" applyFill="1" applyBorder="1" applyAlignment="1" applyProtection="1">
      <alignment horizontal="left" indent="1"/>
      <protection/>
    </xf>
    <xf numFmtId="0" fontId="0" fillId="2" borderId="1" xfId="0" applyFont="1" applyFill="1" applyBorder="1" applyAlignment="1" applyProtection="1">
      <alignment horizontal="center"/>
      <protection/>
    </xf>
    <xf numFmtId="0" fontId="0" fillId="2" borderId="1" xfId="0" applyFill="1" applyBorder="1" applyAlignment="1" applyProtection="1">
      <alignment horizontal="right"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0" fillId="3" borderId="1" xfId="0" applyFill="1" applyBorder="1" applyAlignment="1" applyProtection="1">
      <alignment horizontal="right"/>
      <protection locked="0"/>
    </xf>
    <xf numFmtId="0" fontId="0" fillId="4" borderId="1" xfId="0" applyFill="1" applyBorder="1" applyAlignment="1" applyProtection="1">
      <alignment horizontal="center"/>
      <protection/>
    </xf>
    <xf numFmtId="0" fontId="0" fillId="5" borderId="1" xfId="0" applyFill="1" applyBorder="1" applyAlignment="1" applyProtection="1">
      <alignment horizontal="right"/>
      <protection/>
    </xf>
    <xf numFmtId="0" fontId="4" fillId="6" borderId="0" xfId="0" applyFont="1" applyFill="1" applyBorder="1" applyAlignment="1" applyProtection="1">
      <alignment horizontal="center"/>
      <protection/>
    </xf>
    <xf numFmtId="0" fontId="10" fillId="6" borderId="0" xfId="0" applyFont="1" applyFill="1" applyAlignment="1" applyProtection="1">
      <alignment horizontal="right"/>
      <protection/>
    </xf>
    <xf numFmtId="0" fontId="7" fillId="6" borderId="0" xfId="0" applyFont="1" applyFill="1" applyAlignment="1" applyProtection="1">
      <alignment horizontal="center"/>
      <protection/>
    </xf>
    <xf numFmtId="0" fontId="10" fillId="6" borderId="0" xfId="0" applyFont="1" applyFill="1" applyAlignment="1" applyProtection="1">
      <alignment horizontal="left"/>
      <protection/>
    </xf>
    <xf numFmtId="0" fontId="11" fillId="6" borderId="0" xfId="0" applyFont="1" applyFill="1" applyAlignment="1" applyProtection="1">
      <alignment horizontal="right"/>
      <protection/>
    </xf>
    <xf numFmtId="0" fontId="12" fillId="6" borderId="0" xfId="0" applyFont="1" applyFill="1" applyAlignment="1" applyProtection="1">
      <alignment horizontal="center"/>
      <protection/>
    </xf>
    <xf numFmtId="0" fontId="11" fillId="6" borderId="0" xfId="0" applyFont="1" applyFill="1" applyAlignment="1" applyProtection="1">
      <alignment horizontal="left"/>
      <protection/>
    </xf>
    <xf numFmtId="0" fontId="9" fillId="6" borderId="4" xfId="0" applyFont="1" applyFill="1" applyBorder="1" applyAlignment="1" applyProtection="1">
      <alignment horizontal="center" vertical="center" shrinkToFit="1"/>
      <protection/>
    </xf>
    <xf numFmtId="0" fontId="0" fillId="6" borderId="0" xfId="0" applyFill="1" applyAlignment="1" applyProtection="1">
      <alignment/>
      <protection/>
    </xf>
    <xf numFmtId="0" fontId="14" fillId="6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6" borderId="0" xfId="0" applyFill="1" applyAlignment="1">
      <alignment/>
    </xf>
    <xf numFmtId="0" fontId="0" fillId="6" borderId="0" xfId="0" applyFill="1" applyAlignment="1">
      <alignment horizontal="center"/>
    </xf>
    <xf numFmtId="0" fontId="0" fillId="6" borderId="5" xfId="0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0" fillId="6" borderId="0" xfId="0" applyFill="1" applyAlignment="1">
      <alignment horizontal="right"/>
    </xf>
    <xf numFmtId="0" fontId="0" fillId="6" borderId="0" xfId="0" applyFill="1" applyAlignment="1">
      <alignment horizontal="left"/>
    </xf>
    <xf numFmtId="0" fontId="8" fillId="6" borderId="0" xfId="0" applyFont="1" applyFill="1" applyAlignment="1" applyProtection="1">
      <alignment horizontal="center" vertical="center" shrinkToFit="1"/>
      <protection/>
    </xf>
    <xf numFmtId="0" fontId="0" fillId="6" borderId="0" xfId="0" applyFill="1" applyAlignment="1">
      <alignment horizontal="center" shrinkToFit="1"/>
    </xf>
    <xf numFmtId="0" fontId="4" fillId="6" borderId="0" xfId="0" applyFont="1" applyFill="1" applyAlignment="1">
      <alignment horizontal="center"/>
    </xf>
    <xf numFmtId="0" fontId="0" fillId="6" borderId="0" xfId="0" applyFill="1" applyAlignment="1">
      <alignment shrinkToFit="1"/>
    </xf>
    <xf numFmtId="0" fontId="0" fillId="6" borderId="0" xfId="0" applyFill="1" applyBorder="1" applyAlignment="1">
      <alignment horizontal="center" vertical="center" shrinkToFit="1"/>
    </xf>
    <xf numFmtId="0" fontId="4" fillId="6" borderId="0" xfId="0" applyFont="1" applyFill="1" applyAlignment="1">
      <alignment/>
    </xf>
    <xf numFmtId="181" fontId="0" fillId="6" borderId="0" xfId="0" applyNumberFormat="1" applyFill="1" applyAlignment="1">
      <alignment/>
    </xf>
    <xf numFmtId="0" fontId="7" fillId="6" borderId="0" xfId="0" applyFont="1" applyFill="1" applyAlignment="1">
      <alignment horizontal="center"/>
    </xf>
    <xf numFmtId="0" fontId="12" fillId="6" borderId="0" xfId="0" applyFont="1" applyFill="1" applyBorder="1" applyAlignment="1" applyProtection="1">
      <alignment horizontal="center"/>
      <protection/>
    </xf>
    <xf numFmtId="0" fontId="3" fillId="6" borderId="0" xfId="0" applyFont="1" applyFill="1" applyBorder="1" applyAlignment="1" applyProtection="1">
      <alignment horizontal="right" vertical="center" indent="1"/>
      <protection/>
    </xf>
    <xf numFmtId="0" fontId="3" fillId="6" borderId="0" xfId="0" applyFont="1" applyFill="1" applyAlignment="1" applyProtection="1">
      <alignment horizontal="center" vertical="center"/>
      <protection/>
    </xf>
    <xf numFmtId="0" fontId="9" fillId="6" borderId="0" xfId="0" applyFont="1" applyFill="1" applyAlignment="1" applyProtection="1">
      <alignment horizontal="center" vertical="center" shrinkToFit="1"/>
      <protection/>
    </xf>
    <xf numFmtId="0" fontId="7" fillId="6" borderId="0" xfId="0" applyFont="1" applyFill="1" applyBorder="1" applyAlignment="1" applyProtection="1">
      <alignment horizontal="right" indent="1"/>
      <protection/>
    </xf>
    <xf numFmtId="0" fontId="8" fillId="0" borderId="0" xfId="0" applyFont="1" applyFill="1" applyAlignment="1" applyProtection="1">
      <alignment horizontal="center" vertical="center" shrinkToFit="1"/>
      <protection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81" fontId="4" fillId="0" borderId="0" xfId="0" applyNumberFormat="1" applyFont="1" applyFill="1" applyAlignment="1">
      <alignment/>
    </xf>
    <xf numFmtId="0" fontId="0" fillId="0" borderId="0" xfId="0" applyFill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0" fillId="0" borderId="5" xfId="0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181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4" fillId="6" borderId="0" xfId="0" applyFont="1" applyFill="1" applyBorder="1" applyAlignment="1" applyProtection="1">
      <alignment horizontal="right"/>
      <protection/>
    </xf>
    <xf numFmtId="0" fontId="5" fillId="3" borderId="6" xfId="0" applyFont="1" applyFill="1" applyBorder="1" applyAlignment="1" applyProtection="1">
      <alignment horizontal="center" shrinkToFit="1"/>
      <protection locked="0"/>
    </xf>
    <xf numFmtId="180" fontId="1" fillId="4" borderId="6" xfId="0" applyNumberFormat="1" applyFont="1" applyFill="1" applyBorder="1" applyAlignment="1" applyProtection="1">
      <alignment horizontal="center"/>
      <protection/>
    </xf>
    <xf numFmtId="0" fontId="17" fillId="6" borderId="0" xfId="0" applyFont="1" applyFill="1" applyAlignment="1">
      <alignment horizontal="center" vertical="center"/>
    </xf>
    <xf numFmtId="0" fontId="18" fillId="6" borderId="0" xfId="0" applyFont="1" applyFill="1" applyAlignment="1">
      <alignment horizontal="center"/>
    </xf>
    <xf numFmtId="0" fontId="19" fillId="6" borderId="0" xfId="0" applyFont="1" applyFill="1" applyBorder="1" applyAlignment="1" applyProtection="1">
      <alignment horizontal="center"/>
      <protection/>
    </xf>
    <xf numFmtId="0" fontId="0" fillId="6" borderId="0" xfId="0" applyFill="1" applyBorder="1" applyAlignment="1">
      <alignment horizontal="center"/>
    </xf>
    <xf numFmtId="0" fontId="8" fillId="6" borderId="0" xfId="0" applyFont="1" applyFill="1" applyAlignment="1" applyProtection="1">
      <alignment vertical="center" wrapText="1" shrinkToFit="1"/>
      <protection/>
    </xf>
    <xf numFmtId="0" fontId="3" fillId="7" borderId="1" xfId="0" applyFont="1" applyFill="1" applyBorder="1" applyAlignment="1" applyProtection="1">
      <alignment horizontal="center"/>
      <protection/>
    </xf>
    <xf numFmtId="0" fontId="2" fillId="7" borderId="1" xfId="0" applyFont="1" applyFill="1" applyBorder="1" applyAlignment="1" applyProtection="1">
      <alignment horizontal="center"/>
      <protection/>
    </xf>
    <xf numFmtId="0" fontId="7" fillId="7" borderId="7" xfId="0" applyFont="1" applyFill="1" applyBorder="1" applyAlignment="1" applyProtection="1">
      <alignment horizontal="center" vertical="center" shrinkToFit="1"/>
      <protection/>
    </xf>
    <xf numFmtId="0" fontId="0" fillId="7" borderId="7" xfId="0" applyFont="1" applyFill="1" applyBorder="1" applyAlignment="1" applyProtection="1">
      <alignment horizontal="center" vertical="center" shrinkToFit="1"/>
      <protection/>
    </xf>
    <xf numFmtId="0" fontId="0" fillId="7" borderId="1" xfId="0" applyFill="1" applyBorder="1" applyAlignment="1" applyProtection="1">
      <alignment horizontal="center"/>
      <protection/>
    </xf>
    <xf numFmtId="0" fontId="0" fillId="7" borderId="1" xfId="0" applyFill="1" applyBorder="1" applyAlignment="1" applyProtection="1">
      <alignment horizontal="right"/>
      <protection/>
    </xf>
    <xf numFmtId="181" fontId="4" fillId="7" borderId="0" xfId="0" applyNumberFormat="1" applyFont="1" applyFill="1" applyBorder="1" applyAlignment="1" applyProtection="1">
      <alignment horizontal="center"/>
      <protection/>
    </xf>
    <xf numFmtId="0" fontId="0" fillId="7" borderId="0" xfId="0" applyFill="1" applyAlignment="1">
      <alignment/>
    </xf>
    <xf numFmtId="0" fontId="0" fillId="6" borderId="0" xfId="0" applyFill="1" applyBorder="1" applyAlignment="1" applyProtection="1">
      <alignment horizontal="right"/>
      <protection/>
    </xf>
    <xf numFmtId="0" fontId="0" fillId="7" borderId="1" xfId="0" applyFont="1" applyFill="1" applyBorder="1" applyAlignment="1" applyProtection="1">
      <alignment horizontal="center" vertical="center" shrinkToFit="1"/>
      <protection/>
    </xf>
    <xf numFmtId="0" fontId="10" fillId="6" borderId="0" xfId="0" applyFont="1" applyFill="1" applyAlignment="1" applyProtection="1">
      <alignment horizontal="center"/>
      <protection/>
    </xf>
    <xf numFmtId="0" fontId="2" fillId="2" borderId="1" xfId="0" applyFont="1" applyFill="1" applyBorder="1" applyAlignment="1" applyProtection="1">
      <alignment horizontal="right"/>
      <protection/>
    </xf>
    <xf numFmtId="0" fontId="0" fillId="3" borderId="2" xfId="0" applyFill="1" applyBorder="1" applyAlignment="1" applyProtection="1">
      <alignment horizontal="right"/>
      <protection locked="0"/>
    </xf>
    <xf numFmtId="0" fontId="0" fillId="5" borderId="3" xfId="0" applyFill="1" applyBorder="1" applyAlignment="1" applyProtection="1">
      <alignment horizontal="right"/>
      <protection/>
    </xf>
    <xf numFmtId="0" fontId="0" fillId="7" borderId="8" xfId="0" applyFont="1" applyFill="1" applyBorder="1" applyAlignment="1" applyProtection="1">
      <alignment horizontal="center" vertical="center" shrinkToFit="1"/>
      <protection/>
    </xf>
    <xf numFmtId="0" fontId="10" fillId="2" borderId="1" xfId="0" applyFont="1" applyFill="1" applyBorder="1" applyAlignment="1" applyProtection="1">
      <alignment horizontal="center"/>
      <protection/>
    </xf>
    <xf numFmtId="0" fontId="22" fillId="6" borderId="0" xfId="0" applyFont="1" applyFill="1" applyAlignment="1" applyProtection="1">
      <alignment horizontal="center"/>
      <protection/>
    </xf>
    <xf numFmtId="182" fontId="0" fillId="0" borderId="0" xfId="0" applyNumberFormat="1" applyFont="1" applyAlignment="1">
      <alignment horizontal="center"/>
    </xf>
    <xf numFmtId="0" fontId="0" fillId="6" borderId="9" xfId="0" applyFill="1" applyBorder="1" applyAlignment="1" applyProtection="1">
      <alignment horizontal="right"/>
      <protection/>
    </xf>
    <xf numFmtId="0" fontId="0" fillId="6" borderId="9" xfId="0" applyFill="1" applyBorder="1" applyAlignment="1">
      <alignment horizontal="left"/>
    </xf>
    <xf numFmtId="0" fontId="0" fillId="6" borderId="10" xfId="0" applyFill="1" applyBorder="1" applyAlignment="1" applyProtection="1">
      <alignment horizontal="right"/>
      <protection/>
    </xf>
    <xf numFmtId="0" fontId="0" fillId="6" borderId="11" xfId="0" applyFill="1" applyBorder="1" applyAlignment="1" applyProtection="1">
      <alignment horizontal="right"/>
      <protection/>
    </xf>
    <xf numFmtId="0" fontId="0" fillId="6" borderId="12" xfId="0" applyFill="1" applyBorder="1" applyAlignment="1" applyProtection="1">
      <alignment horizontal="right"/>
      <protection/>
    </xf>
    <xf numFmtId="0" fontId="0" fillId="6" borderId="13" xfId="0" applyFill="1" applyBorder="1" applyAlignment="1" applyProtection="1">
      <alignment horizontal="right"/>
      <protection/>
    </xf>
    <xf numFmtId="0" fontId="3" fillId="6" borderId="14" xfId="0" applyFont="1" applyFill="1" applyBorder="1" applyAlignment="1" applyProtection="1">
      <alignment horizontal="center"/>
      <protection/>
    </xf>
    <xf numFmtId="0" fontId="0" fillId="6" borderId="15" xfId="0" applyFill="1" applyBorder="1" applyAlignment="1" applyProtection="1">
      <alignment horizontal="right"/>
      <protection/>
    </xf>
    <xf numFmtId="0" fontId="10" fillId="6" borderId="0" xfId="0" applyFont="1" applyFill="1" applyAlignment="1" applyProtection="1">
      <alignment horizontal="center" vertical="center" shrinkToFit="1"/>
      <protection/>
    </xf>
    <xf numFmtId="0" fontId="10" fillId="6" borderId="0" xfId="0" applyFont="1" applyFill="1" applyAlignment="1" applyProtection="1">
      <alignment horizontal="right" vertical="center" shrinkToFit="1"/>
      <protection/>
    </xf>
    <xf numFmtId="0" fontId="10" fillId="6" borderId="0" xfId="0" applyFont="1" applyFill="1" applyAlignment="1" applyProtection="1">
      <alignment horizontal="left" vertical="center" shrinkToFit="1"/>
      <protection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shrinkToFit="1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 applyAlignment="1" applyProtection="1">
      <alignment horizontal="right"/>
      <protection/>
    </xf>
    <xf numFmtId="182" fontId="0" fillId="0" borderId="0" xfId="0" applyNumberFormat="1" applyFont="1" applyFill="1" applyAlignment="1">
      <alignment horizontal="center"/>
    </xf>
    <xf numFmtId="180" fontId="1" fillId="0" borderId="6" xfId="0" applyNumberFormat="1" applyFont="1" applyFill="1" applyBorder="1" applyAlignment="1" applyProtection="1">
      <alignment horizontal="center"/>
      <protection/>
    </xf>
    <xf numFmtId="0" fontId="0" fillId="0" borderId="2" xfId="0" applyFill="1" applyBorder="1" applyAlignment="1" applyProtection="1">
      <alignment horizontal="center"/>
      <protection/>
    </xf>
    <xf numFmtId="0" fontId="0" fillId="0" borderId="3" xfId="0" applyFill="1" applyBorder="1" applyAlignment="1" applyProtection="1">
      <alignment horizontal="left" indent="1"/>
      <protection/>
    </xf>
    <xf numFmtId="0" fontId="0" fillId="0" borderId="1" xfId="0" applyFont="1" applyFill="1" applyBorder="1" applyAlignment="1" applyProtection="1">
      <alignment horizontal="center"/>
      <protection/>
    </xf>
    <xf numFmtId="0" fontId="0" fillId="0" borderId="1" xfId="0" applyFill="1" applyBorder="1" applyAlignment="1" applyProtection="1">
      <alignment horizontal="right"/>
      <protection/>
    </xf>
    <xf numFmtId="0" fontId="0" fillId="0" borderId="1" xfId="0" applyFill="1" applyBorder="1" applyAlignment="1" applyProtection="1">
      <alignment horizontal="center"/>
      <protection/>
    </xf>
    <xf numFmtId="0" fontId="1" fillId="0" borderId="1" xfId="0" applyFont="1" applyFill="1" applyBorder="1" applyAlignment="1" applyProtection="1">
      <alignment horizontal="center"/>
      <protection/>
    </xf>
    <xf numFmtId="0" fontId="0" fillId="0" borderId="9" xfId="0" applyFill="1" applyBorder="1" applyAlignment="1" applyProtection="1">
      <alignment horizontal="right"/>
      <protection/>
    </xf>
    <xf numFmtId="0" fontId="3" fillId="0" borderId="1" xfId="0" applyFont="1" applyFill="1" applyBorder="1" applyAlignment="1" applyProtection="1">
      <alignment horizontal="center"/>
      <protection/>
    </xf>
    <xf numFmtId="0" fontId="2" fillId="0" borderId="1" xfId="0" applyFont="1" applyFill="1" applyBorder="1" applyAlignment="1" applyProtection="1">
      <alignment horizontal="center"/>
      <protection/>
    </xf>
    <xf numFmtId="0" fontId="7" fillId="0" borderId="7" xfId="0" applyFont="1" applyFill="1" applyBorder="1" applyAlignment="1" applyProtection="1">
      <alignment horizontal="center" vertical="center" shrinkToFit="1"/>
      <protection/>
    </xf>
    <xf numFmtId="0" fontId="0" fillId="0" borderId="7" xfId="0" applyFont="1" applyFill="1" applyBorder="1" applyAlignment="1" applyProtection="1">
      <alignment horizontal="center" vertical="center" shrinkToFit="1"/>
      <protection/>
    </xf>
    <xf numFmtId="0" fontId="0" fillId="0" borderId="8" xfId="0" applyFont="1" applyFill="1" applyBorder="1" applyAlignment="1" applyProtection="1">
      <alignment horizontal="center" vertical="center" shrinkToFit="1"/>
      <protection/>
    </xf>
    <xf numFmtId="0" fontId="0" fillId="0" borderId="13" xfId="0" applyFill="1" applyBorder="1" applyAlignment="1" applyProtection="1">
      <alignment horizontal="right"/>
      <protection/>
    </xf>
    <xf numFmtId="0" fontId="3" fillId="0" borderId="14" xfId="0" applyFont="1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 horizontal="right"/>
      <protection/>
    </xf>
    <xf numFmtId="0" fontId="0" fillId="0" borderId="9" xfId="0" applyFill="1" applyBorder="1" applyAlignment="1">
      <alignment horizontal="left"/>
    </xf>
    <xf numFmtId="0" fontId="0" fillId="0" borderId="1" xfId="0" applyFont="1" applyFill="1" applyBorder="1" applyAlignment="1" applyProtection="1">
      <alignment horizontal="center" vertical="center" shrinkToFit="1"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11" xfId="0" applyFill="1" applyBorder="1" applyAlignment="1" applyProtection="1">
      <alignment horizontal="right"/>
      <protection/>
    </xf>
    <xf numFmtId="0" fontId="0" fillId="0" borderId="12" xfId="0" applyFill="1" applyBorder="1" applyAlignment="1" applyProtection="1">
      <alignment horizontal="right"/>
      <protection/>
    </xf>
    <xf numFmtId="0" fontId="23" fillId="0" borderId="4" xfId="0" applyFont="1" applyFill="1" applyBorder="1" applyAlignment="1" applyProtection="1">
      <alignment horizontal="center" vertical="center" shrinkToFit="1"/>
      <protection/>
    </xf>
    <xf numFmtId="0" fontId="25" fillId="0" borderId="0" xfId="0" applyFont="1" applyFill="1" applyBorder="1" applyAlignment="1" applyProtection="1">
      <alignment horizontal="center"/>
      <protection/>
    </xf>
    <xf numFmtId="0" fontId="26" fillId="0" borderId="0" xfId="0" applyFont="1" applyFill="1" applyBorder="1" applyAlignment="1" applyProtection="1">
      <alignment horizontal="right" indent="1"/>
      <protection/>
    </xf>
    <xf numFmtId="0" fontId="27" fillId="0" borderId="0" xfId="0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 horizontal="right"/>
      <protection/>
    </xf>
    <xf numFmtId="0" fontId="29" fillId="0" borderId="0" xfId="0" applyFont="1" applyFill="1" applyBorder="1" applyAlignment="1" applyProtection="1">
      <alignment horizontal="center"/>
      <protection/>
    </xf>
    <xf numFmtId="0" fontId="2" fillId="0" borderId="2" xfId="0" applyFont="1" applyFill="1" applyBorder="1" applyAlignment="1" applyProtection="1">
      <alignment horizontal="center"/>
      <protection/>
    </xf>
    <xf numFmtId="0" fontId="2" fillId="0" borderId="16" xfId="0" applyFont="1" applyFill="1" applyBorder="1" applyAlignment="1" applyProtection="1">
      <alignment horizontal="center"/>
      <protection/>
    </xf>
    <xf numFmtId="0" fontId="7" fillId="0" borderId="17" xfId="0" applyFont="1" applyFill="1" applyBorder="1" applyAlignment="1" applyProtection="1">
      <alignment horizontal="center" vertical="center" shrinkToFit="1"/>
      <protection/>
    </xf>
    <xf numFmtId="0" fontId="30" fillId="0" borderId="0" xfId="0" applyFont="1" applyFill="1" applyBorder="1" applyAlignment="1" applyProtection="1">
      <alignment horizontal="center" vertical="center" shrinkToFit="1"/>
      <protection/>
    </xf>
    <xf numFmtId="0" fontId="0" fillId="0" borderId="8" xfId="0" applyFill="1" applyBorder="1" applyAlignment="1" applyProtection="1">
      <alignment horizontal="center"/>
      <protection/>
    </xf>
    <xf numFmtId="0" fontId="0" fillId="0" borderId="7" xfId="0" applyFill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 horizontal="center"/>
      <protection/>
    </xf>
    <xf numFmtId="0" fontId="0" fillId="0" borderId="8" xfId="0" applyFill="1" applyBorder="1" applyAlignment="1" applyProtection="1">
      <alignment horizontal="right"/>
      <protection/>
    </xf>
    <xf numFmtId="0" fontId="0" fillId="0" borderId="7" xfId="0" applyFill="1" applyBorder="1" applyAlignment="1" applyProtection="1">
      <alignment horizontal="right"/>
      <protection/>
    </xf>
    <xf numFmtId="0" fontId="0" fillId="0" borderId="19" xfId="0" applyFill="1" applyBorder="1" applyAlignment="1" applyProtection="1">
      <alignment horizontal="right"/>
      <protection/>
    </xf>
    <xf numFmtId="0" fontId="0" fillId="0" borderId="20" xfId="0" applyFill="1" applyBorder="1" applyAlignment="1" applyProtection="1">
      <alignment horizontal="right"/>
      <protection/>
    </xf>
    <xf numFmtId="0" fontId="0" fillId="0" borderId="17" xfId="0" applyFill="1" applyBorder="1" applyAlignment="1" applyProtection="1">
      <alignment horizontal="center"/>
      <protection/>
    </xf>
    <xf numFmtId="0" fontId="0" fillId="0" borderId="17" xfId="0" applyFill="1" applyBorder="1" applyAlignment="1" applyProtection="1">
      <alignment horizontal="right"/>
      <protection/>
    </xf>
    <xf numFmtId="0" fontId="0" fillId="0" borderId="21" xfId="0" applyFill="1" applyBorder="1" applyAlignment="1" applyProtection="1">
      <alignment horizontal="right"/>
      <protection/>
    </xf>
    <xf numFmtId="0" fontId="0" fillId="0" borderId="22" xfId="0" applyFill="1" applyBorder="1" applyAlignment="1" applyProtection="1">
      <alignment horizontal="right"/>
      <protection/>
    </xf>
    <xf numFmtId="0" fontId="28" fillId="0" borderId="1" xfId="0" applyFont="1" applyFill="1" applyBorder="1" applyAlignment="1" applyProtection="1">
      <alignment horizontal="right"/>
      <protection/>
    </xf>
    <xf numFmtId="0" fontId="32" fillId="0" borderId="1" xfId="0" applyFont="1" applyFill="1" applyBorder="1" applyAlignment="1" applyProtection="1">
      <alignment horizontal="center"/>
      <protection/>
    </xf>
    <xf numFmtId="0" fontId="0" fillId="0" borderId="23" xfId="0" applyFill="1" applyBorder="1" applyAlignment="1">
      <alignment/>
    </xf>
    <xf numFmtId="0" fontId="8" fillId="0" borderId="24" xfId="0" applyFont="1" applyFill="1" applyBorder="1" applyAlignment="1" applyProtection="1">
      <alignment horizontal="center" vertical="center" shrinkToFit="1"/>
      <protection/>
    </xf>
    <xf numFmtId="0" fontId="8" fillId="0" borderId="25" xfId="0" applyFont="1" applyFill="1" applyBorder="1" applyAlignment="1" applyProtection="1">
      <alignment horizontal="center" vertical="center" shrinkToFit="1"/>
      <protection/>
    </xf>
    <xf numFmtId="0" fontId="3" fillId="0" borderId="25" xfId="0" applyFont="1" applyFill="1" applyBorder="1" applyAlignment="1" applyProtection="1">
      <alignment horizontal="right" vertical="center" indent="1"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0" fontId="8" fillId="0" borderId="25" xfId="0" applyFont="1" applyFill="1" applyBorder="1" applyAlignment="1" applyProtection="1">
      <alignment vertical="center" wrapText="1" shrinkToFit="1"/>
      <protection/>
    </xf>
    <xf numFmtId="0" fontId="8" fillId="0" borderId="26" xfId="0" applyFont="1" applyFill="1" applyBorder="1" applyAlignment="1" applyProtection="1">
      <alignment vertical="center" wrapText="1" shrinkToFit="1"/>
      <protection/>
    </xf>
    <xf numFmtId="0" fontId="0" fillId="0" borderId="23" xfId="0" applyFill="1" applyBorder="1" applyAlignment="1">
      <alignment horizontal="center" shrinkToFit="1"/>
    </xf>
    <xf numFmtId="0" fontId="0" fillId="0" borderId="27" xfId="0" applyFill="1" applyBorder="1" applyAlignment="1">
      <alignment shrinkToFit="1"/>
    </xf>
    <xf numFmtId="0" fontId="0" fillId="0" borderId="23" xfId="0" applyFill="1" applyBorder="1" applyAlignment="1">
      <alignment horizontal="center"/>
    </xf>
    <xf numFmtId="0" fontId="0" fillId="0" borderId="27" xfId="0" applyFill="1" applyBorder="1" applyAlignment="1">
      <alignment horizontal="left"/>
    </xf>
    <xf numFmtId="0" fontId="28" fillId="0" borderId="0" xfId="0" applyFont="1" applyFill="1" applyBorder="1" applyAlignment="1">
      <alignment horizontal="center"/>
    </xf>
    <xf numFmtId="0" fontId="26" fillId="0" borderId="0" xfId="0" applyFont="1" applyFill="1" applyBorder="1" applyAlignment="1" applyProtection="1">
      <alignment horizontal="right"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 horizontal="center"/>
      <protection/>
    </xf>
    <xf numFmtId="0" fontId="26" fillId="0" borderId="0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left"/>
      <protection/>
    </xf>
    <xf numFmtId="0" fontId="30" fillId="0" borderId="0" xfId="0" applyFont="1" applyFill="1" applyBorder="1" applyAlignment="1" applyProtection="1">
      <alignment horizontal="center"/>
      <protection/>
    </xf>
    <xf numFmtId="0" fontId="10" fillId="0" borderId="27" xfId="0" applyFont="1" applyFill="1" applyBorder="1" applyAlignment="1" applyProtection="1">
      <alignment horizontal="left"/>
      <protection/>
    </xf>
    <xf numFmtId="0" fontId="27" fillId="0" borderId="0" xfId="0" applyFont="1" applyFill="1" applyBorder="1" applyAlignment="1" applyProtection="1">
      <alignment horizontal="right"/>
      <protection/>
    </xf>
    <xf numFmtId="0" fontId="27" fillId="0" borderId="0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1" fillId="0" borderId="27" xfId="0" applyFont="1" applyFill="1" applyBorder="1" applyAlignment="1" applyProtection="1">
      <alignment horizontal="left"/>
      <protection/>
    </xf>
    <xf numFmtId="0" fontId="4" fillId="0" borderId="5" xfId="0" applyFont="1" applyFill="1" applyBorder="1" applyAlignment="1" applyProtection="1">
      <alignment horizontal="center"/>
      <protection/>
    </xf>
    <xf numFmtId="0" fontId="31" fillId="0" borderId="23" xfId="0" applyFont="1" applyFill="1" applyBorder="1" applyAlignment="1">
      <alignment horizontal="center"/>
    </xf>
    <xf numFmtId="0" fontId="29" fillId="0" borderId="23" xfId="0" applyFont="1" applyFill="1" applyBorder="1" applyAlignment="1" applyProtection="1">
      <alignment horizontal="center"/>
      <protection/>
    </xf>
    <xf numFmtId="0" fontId="31" fillId="0" borderId="28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26" fillId="0" borderId="5" xfId="0" applyFont="1" applyFill="1" applyBorder="1" applyAlignment="1" applyProtection="1">
      <alignment horizontal="right" indent="1"/>
      <protection/>
    </xf>
    <xf numFmtId="0" fontId="26" fillId="0" borderId="5" xfId="0" applyFont="1" applyFill="1" applyBorder="1" applyAlignment="1" applyProtection="1">
      <alignment horizontal="right"/>
      <protection/>
    </xf>
    <xf numFmtId="0" fontId="26" fillId="0" borderId="5" xfId="0" applyFont="1" applyFill="1" applyBorder="1" applyAlignment="1" applyProtection="1">
      <alignment horizontal="center"/>
      <protection/>
    </xf>
    <xf numFmtId="180" fontId="1" fillId="0" borderId="5" xfId="0" applyNumberFormat="1" applyFont="1" applyFill="1" applyBorder="1" applyAlignment="1" applyProtection="1">
      <alignment horizontal="center"/>
      <protection/>
    </xf>
    <xf numFmtId="0" fontId="24" fillId="0" borderId="5" xfId="0" applyFont="1" applyFill="1" applyBorder="1" applyAlignment="1" applyProtection="1">
      <alignment horizontal="center"/>
      <protection/>
    </xf>
    <xf numFmtId="0" fontId="26" fillId="0" borderId="5" xfId="0" applyFont="1" applyFill="1" applyBorder="1" applyAlignment="1" applyProtection="1">
      <alignment horizontal="left"/>
      <protection/>
    </xf>
    <xf numFmtId="0" fontId="10" fillId="0" borderId="5" xfId="0" applyFont="1" applyFill="1" applyBorder="1" applyAlignment="1" applyProtection="1">
      <alignment horizontal="left"/>
      <protection/>
    </xf>
    <xf numFmtId="0" fontId="26" fillId="0" borderId="5" xfId="0" applyFont="1" applyFill="1" applyBorder="1" applyAlignment="1" applyProtection="1">
      <alignment horizontal="center" vertical="center" shrinkToFit="1"/>
      <protection/>
    </xf>
    <xf numFmtId="0" fontId="30" fillId="0" borderId="5" xfId="0" applyFont="1" applyFill="1" applyBorder="1" applyAlignment="1" applyProtection="1">
      <alignment horizontal="center"/>
      <protection/>
    </xf>
    <xf numFmtId="0" fontId="10" fillId="0" borderId="29" xfId="0" applyFont="1" applyFill="1" applyBorder="1" applyAlignment="1" applyProtection="1">
      <alignment horizontal="left"/>
      <protection/>
    </xf>
    <xf numFmtId="0" fontId="2" fillId="7" borderId="8" xfId="0" applyFont="1" applyFill="1" applyBorder="1" applyAlignment="1" applyProtection="1">
      <alignment horizontal="center"/>
      <protection/>
    </xf>
    <xf numFmtId="0" fontId="2" fillId="7" borderId="7" xfId="0" applyFont="1" applyFill="1" applyBorder="1" applyAlignment="1" applyProtection="1">
      <alignment horizontal="center"/>
      <protection/>
    </xf>
    <xf numFmtId="0" fontId="2" fillId="4" borderId="8" xfId="0" applyFont="1" applyFill="1" applyBorder="1" applyAlignment="1" applyProtection="1">
      <alignment horizontal="center"/>
      <protection/>
    </xf>
    <xf numFmtId="0" fontId="2" fillId="4" borderId="17" xfId="0" applyFont="1" applyFill="1" applyBorder="1" applyAlignment="1" applyProtection="1">
      <alignment horizontal="center"/>
      <protection/>
    </xf>
    <xf numFmtId="0" fontId="2" fillId="4" borderId="7" xfId="0" applyFont="1" applyFill="1" applyBorder="1" applyAlignment="1" applyProtection="1">
      <alignment horizontal="center"/>
      <protection/>
    </xf>
    <xf numFmtId="0" fontId="7" fillId="6" borderId="0" xfId="0" applyFont="1" applyFill="1" applyAlignment="1">
      <alignment horizontal="center" vertical="center" shrinkToFit="1"/>
    </xf>
    <xf numFmtId="0" fontId="7" fillId="6" borderId="30" xfId="0" applyFont="1" applyFill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8" fillId="0" borderId="31" xfId="0" applyFont="1" applyFill="1" applyBorder="1" applyAlignment="1" applyProtection="1">
      <alignment horizontal="center" vertical="center" shrinkToFit="1"/>
      <protection/>
    </xf>
    <xf numFmtId="0" fontId="33" fillId="4" borderId="17" xfId="0" applyFont="1" applyFill="1" applyBorder="1" applyAlignment="1">
      <alignment horizontal="center"/>
    </xf>
    <xf numFmtId="0" fontId="33" fillId="7" borderId="1" xfId="0" applyFont="1" applyFill="1" applyBorder="1" applyAlignment="1" applyProtection="1">
      <alignment horizontal="center" vertical="center" shrinkToFit="1"/>
      <protection/>
    </xf>
    <xf numFmtId="0" fontId="7" fillId="0" borderId="8" xfId="0" applyFont="1" applyFill="1" applyBorder="1" applyAlignment="1" applyProtection="1">
      <alignment horizontal="center" vertical="center" shrinkToFit="1"/>
      <protection/>
    </xf>
    <xf numFmtId="0" fontId="30" fillId="0" borderId="32" xfId="0" applyFont="1" applyFill="1" applyBorder="1" applyAlignment="1" applyProtection="1">
      <alignment horizontal="center" vertical="center" shrinkToFit="1"/>
      <protection/>
    </xf>
    <xf numFmtId="0" fontId="30" fillId="0" borderId="33" xfId="0" applyFont="1" applyFill="1" applyBorder="1" applyAlignment="1" applyProtection="1">
      <alignment horizontal="center" vertical="center" shrinkToFit="1"/>
      <protection/>
    </xf>
    <xf numFmtId="0" fontId="10" fillId="0" borderId="2" xfId="0" applyFont="1" applyFill="1" applyBorder="1" applyAlignment="1" applyProtection="1">
      <alignment horizontal="center"/>
      <protection/>
    </xf>
    <xf numFmtId="0" fontId="2" fillId="0" borderId="7" xfId="0" applyFont="1" applyFill="1" applyBorder="1" applyAlignment="1" applyProtection="1">
      <alignment horizontal="center"/>
      <protection/>
    </xf>
    <xf numFmtId="0" fontId="20" fillId="8" borderId="31" xfId="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/>
      <protection/>
    </xf>
    <xf numFmtId="0" fontId="0" fillId="0" borderId="34" xfId="0" applyFill="1" applyBorder="1" applyAlignment="1" applyProtection="1">
      <alignment horizontal="right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5" fillId="5" borderId="6" xfId="0" applyFont="1" applyFill="1" applyBorder="1" applyAlignment="1" applyProtection="1">
      <alignment horizontal="center" shrinkToFit="1"/>
      <protection/>
    </xf>
    <xf numFmtId="0" fontId="5" fillId="7" borderId="6" xfId="0" applyFont="1" applyFill="1" applyBorder="1" applyAlignment="1" applyProtection="1">
      <alignment horizontal="center" shrinkToFit="1"/>
      <protection/>
    </xf>
    <xf numFmtId="0" fontId="5" fillId="0" borderId="31" xfId="0" applyFont="1" applyFill="1" applyBorder="1" applyAlignment="1" applyProtection="1">
      <alignment horizontal="center" shrinkToFit="1"/>
      <protection/>
    </xf>
    <xf numFmtId="0" fontId="5" fillId="0" borderId="5" xfId="0" applyFont="1" applyFill="1" applyBorder="1" applyAlignment="1" applyProtection="1">
      <alignment horizontal="center" shrinkToFit="1"/>
      <protection/>
    </xf>
    <xf numFmtId="0" fontId="13" fillId="0" borderId="35" xfId="0" applyFont="1" applyFill="1" applyBorder="1" applyAlignment="1" applyProtection="1">
      <alignment horizontal="center" vertical="center" wrapText="1" shrinkToFit="1"/>
      <protection/>
    </xf>
    <xf numFmtId="0" fontId="13" fillId="0" borderId="36" xfId="0" applyFont="1" applyFill="1" applyBorder="1" applyAlignment="1" applyProtection="1">
      <alignment horizontal="center" vertical="center" wrapText="1" shrinkToFit="1"/>
      <protection/>
    </xf>
    <xf numFmtId="0" fontId="10" fillId="0" borderId="37" xfId="0" applyFont="1" applyFill="1" applyBorder="1" applyAlignment="1" applyProtection="1">
      <alignment horizontal="center"/>
      <protection/>
    </xf>
    <xf numFmtId="0" fontId="10" fillId="0" borderId="0" xfId="0" applyFont="1" applyFill="1" applyAlignment="1" applyProtection="1">
      <alignment horizontal="center"/>
      <protection/>
    </xf>
    <xf numFmtId="0" fontId="10" fillId="0" borderId="30" xfId="0" applyFont="1" applyFill="1" applyBorder="1" applyAlignment="1" applyProtection="1">
      <alignment horizontal="center"/>
      <protection/>
    </xf>
    <xf numFmtId="0" fontId="0" fillId="0" borderId="38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11" xfId="0" applyFont="1" applyFill="1" applyBorder="1" applyAlignment="1" applyProtection="1">
      <alignment horizontal="center" vertical="center" shrinkToFit="1"/>
      <protection/>
    </xf>
    <xf numFmtId="0" fontId="31" fillId="0" borderId="39" xfId="0" applyFont="1" applyFill="1" applyBorder="1" applyAlignment="1" applyProtection="1">
      <alignment horizontal="center" vertical="center" shrinkToFit="1"/>
      <protection/>
    </xf>
    <xf numFmtId="0" fontId="31" fillId="0" borderId="40" xfId="0" applyFont="1" applyFill="1" applyBorder="1" applyAlignment="1" applyProtection="1">
      <alignment horizontal="center" vertical="center" shrinkToFit="1"/>
      <protection/>
    </xf>
    <xf numFmtId="0" fontId="31" fillId="0" borderId="41" xfId="0" applyFont="1" applyFill="1" applyBorder="1" applyAlignment="1" applyProtection="1">
      <alignment horizontal="center" vertical="center" shrinkToFit="1"/>
      <protection/>
    </xf>
    <xf numFmtId="0" fontId="30" fillId="0" borderId="42" xfId="0" applyFont="1" applyFill="1" applyBorder="1" applyAlignment="1" applyProtection="1">
      <alignment horizontal="center" vertical="center" shrinkToFit="1"/>
      <protection/>
    </xf>
    <xf numFmtId="0" fontId="30" fillId="0" borderId="43" xfId="0" applyFont="1" applyFill="1" applyBorder="1" applyAlignment="1" applyProtection="1">
      <alignment horizontal="center" vertical="center" shrinkToFit="1"/>
      <protection/>
    </xf>
    <xf numFmtId="0" fontId="30" fillId="0" borderId="44" xfId="0" applyFont="1" applyFill="1" applyBorder="1" applyAlignment="1" applyProtection="1">
      <alignment horizontal="center" vertical="center" shrinkToFit="1"/>
      <protection/>
    </xf>
    <xf numFmtId="0" fontId="30" fillId="0" borderId="32" xfId="0" applyFont="1" applyFill="1" applyBorder="1" applyAlignment="1" applyProtection="1">
      <alignment horizontal="center" vertical="center" shrinkToFit="1"/>
      <protection/>
    </xf>
    <xf numFmtId="0" fontId="30" fillId="0" borderId="0" xfId="0" applyFont="1" applyFill="1" applyBorder="1" applyAlignment="1" applyProtection="1">
      <alignment horizontal="center" vertical="center" shrinkToFit="1"/>
      <protection/>
    </xf>
    <xf numFmtId="0" fontId="30" fillId="0" borderId="33" xfId="0" applyFont="1" applyFill="1" applyBorder="1" applyAlignment="1" applyProtection="1">
      <alignment horizontal="center" vertical="center" shrinkToFit="1"/>
      <protection/>
    </xf>
    <xf numFmtId="0" fontId="30" fillId="0" borderId="45" xfId="0" applyFont="1" applyFill="1" applyBorder="1" applyAlignment="1" applyProtection="1">
      <alignment horizontal="center" vertical="center" shrinkToFit="1"/>
      <protection/>
    </xf>
    <xf numFmtId="0" fontId="30" fillId="0" borderId="46" xfId="0" applyFont="1" applyFill="1" applyBorder="1" applyAlignment="1" applyProtection="1">
      <alignment horizontal="center" vertical="center" shrinkToFit="1"/>
      <protection/>
    </xf>
    <xf numFmtId="0" fontId="30" fillId="0" borderId="47" xfId="0" applyFont="1" applyFill="1" applyBorder="1" applyAlignment="1" applyProtection="1">
      <alignment horizontal="center" vertical="center" shrinkToFit="1"/>
      <protection/>
    </xf>
    <xf numFmtId="0" fontId="30" fillId="0" borderId="8" xfId="0" applyFont="1" applyFill="1" applyBorder="1" applyAlignment="1" applyProtection="1">
      <alignment horizontal="center" vertical="center" shrinkToFit="1"/>
      <protection/>
    </xf>
    <xf numFmtId="0" fontId="30" fillId="0" borderId="17" xfId="0" applyFont="1" applyFill="1" applyBorder="1" applyAlignment="1" applyProtection="1">
      <alignment horizontal="center" vertical="center" shrinkToFit="1"/>
      <protection/>
    </xf>
    <xf numFmtId="0" fontId="30" fillId="0" borderId="7" xfId="0" applyFont="1" applyFill="1" applyBorder="1" applyAlignment="1" applyProtection="1">
      <alignment horizontal="center" vertical="center" shrinkToFit="1"/>
      <protection/>
    </xf>
    <xf numFmtId="0" fontId="30" fillId="0" borderId="48" xfId="0" applyFont="1" applyFill="1" applyBorder="1" applyAlignment="1" applyProtection="1">
      <alignment horizontal="center" vertical="center" shrinkToFit="1"/>
      <protection/>
    </xf>
    <xf numFmtId="0" fontId="30" fillId="0" borderId="49" xfId="0" applyFont="1" applyFill="1" applyBorder="1" applyAlignment="1" applyProtection="1">
      <alignment horizontal="center" vertical="center" shrinkToFit="1"/>
      <protection/>
    </xf>
    <xf numFmtId="0" fontId="30" fillId="0" borderId="50" xfId="0" applyFont="1" applyFill="1" applyBorder="1" applyAlignment="1" applyProtection="1">
      <alignment horizontal="center" vertical="center" shrinkToFit="1"/>
      <protection/>
    </xf>
    <xf numFmtId="0" fontId="28" fillId="0" borderId="2" xfId="0" applyFont="1" applyFill="1" applyBorder="1" applyAlignment="1" applyProtection="1">
      <alignment horizontal="center" vertical="center"/>
      <protection/>
    </xf>
    <xf numFmtId="0" fontId="28" fillId="0" borderId="51" xfId="0" applyFont="1" applyFill="1" applyBorder="1" applyAlignment="1" applyProtection="1">
      <alignment horizontal="center" vertical="center"/>
      <protection/>
    </xf>
    <xf numFmtId="0" fontId="16" fillId="0" borderId="52" xfId="15" applyFont="1" applyFill="1" applyBorder="1" applyAlignment="1" applyProtection="1">
      <alignment horizontal="center" vertical="center" shrinkToFit="1"/>
      <protection locked="0"/>
    </xf>
    <xf numFmtId="0" fontId="16" fillId="0" borderId="53" xfId="15" applyFont="1" applyFill="1" applyBorder="1" applyAlignment="1" applyProtection="1">
      <alignment horizontal="center" vertical="center" shrinkToFit="1"/>
      <protection locked="0"/>
    </xf>
    <xf numFmtId="0" fontId="13" fillId="0" borderId="54" xfId="0" applyFont="1" applyFill="1" applyBorder="1" applyAlignment="1" applyProtection="1">
      <alignment horizontal="center" vertical="center" wrapText="1" shrinkToFit="1"/>
      <protection/>
    </xf>
    <xf numFmtId="0" fontId="0" fillId="0" borderId="2" xfId="0" applyFill="1" applyBorder="1" applyAlignment="1" applyProtection="1">
      <alignment horizontal="right"/>
      <protection/>
    </xf>
    <xf numFmtId="0" fontId="0" fillId="0" borderId="16" xfId="0" applyFill="1" applyBorder="1" applyAlignment="1" applyProtection="1">
      <alignment horizontal="right"/>
      <protection/>
    </xf>
    <xf numFmtId="0" fontId="0" fillId="0" borderId="3" xfId="0" applyFill="1" applyBorder="1" applyAlignment="1" applyProtection="1">
      <alignment horizontal="right"/>
      <protection/>
    </xf>
    <xf numFmtId="0" fontId="26" fillId="0" borderId="55" xfId="0" applyFont="1" applyFill="1" applyBorder="1" applyAlignment="1" applyProtection="1">
      <alignment horizontal="center" vertical="center" shrinkToFit="1"/>
      <protection/>
    </xf>
    <xf numFmtId="0" fontId="26" fillId="0" borderId="56" xfId="0" applyFont="1" applyFill="1" applyBorder="1" applyAlignment="1" applyProtection="1">
      <alignment horizontal="center" vertical="center" shrinkToFit="1"/>
      <protection/>
    </xf>
    <xf numFmtId="0" fontId="26" fillId="0" borderId="57" xfId="0" applyFont="1" applyFill="1" applyBorder="1" applyAlignment="1" applyProtection="1">
      <alignment horizontal="center" vertical="center" shrinkToFit="1"/>
      <protection/>
    </xf>
    <xf numFmtId="0" fontId="8" fillId="0" borderId="58" xfId="0" applyFont="1" applyFill="1" applyBorder="1" applyAlignment="1" applyProtection="1">
      <alignment horizontal="center" vertical="center" wrapText="1" shrinkToFit="1"/>
      <protection/>
    </xf>
    <xf numFmtId="0" fontId="8" fillId="0" borderId="59" xfId="0" applyFont="1" applyFill="1" applyBorder="1" applyAlignment="1" applyProtection="1">
      <alignment horizontal="center" vertical="center" wrapText="1" shrinkToFit="1"/>
      <protection/>
    </xf>
    <xf numFmtId="0" fontId="8" fillId="0" borderId="25" xfId="0" applyFont="1" applyFill="1" applyBorder="1" applyAlignment="1" applyProtection="1">
      <alignment horizontal="center" vertical="center" wrapText="1" shrinkToFit="1"/>
      <protection/>
    </xf>
    <xf numFmtId="0" fontId="8" fillId="0" borderId="60" xfId="0" applyFont="1" applyFill="1" applyBorder="1" applyAlignment="1" applyProtection="1">
      <alignment horizontal="center" vertical="center" wrapText="1" shrinkToFit="1"/>
      <protection/>
    </xf>
    <xf numFmtId="0" fontId="15" fillId="0" borderId="25" xfId="0" applyFont="1" applyFill="1" applyBorder="1" applyAlignment="1" applyProtection="1">
      <alignment horizontal="center" vertical="center" wrapText="1" shrinkToFit="1"/>
      <protection/>
    </xf>
    <xf numFmtId="0" fontId="8" fillId="0" borderId="25" xfId="0" applyFont="1" applyFill="1" applyBorder="1" applyAlignment="1" applyProtection="1">
      <alignment vertical="center" wrapText="1" shrinkToFit="1"/>
      <protection/>
    </xf>
    <xf numFmtId="0" fontId="28" fillId="0" borderId="25" xfId="0" applyFont="1" applyFill="1" applyBorder="1" applyAlignment="1" applyProtection="1">
      <alignment horizontal="center" vertical="center" shrinkToFit="1"/>
      <protection/>
    </xf>
    <xf numFmtId="0" fontId="7" fillId="6" borderId="61" xfId="0" applyFont="1" applyFill="1" applyBorder="1" applyAlignment="1" applyProtection="1">
      <alignment horizontal="center" vertical="center" shrinkToFit="1"/>
      <protection/>
    </xf>
    <xf numFmtId="0" fontId="0" fillId="0" borderId="62" xfId="0" applyBorder="1" applyAlignment="1">
      <alignment horizontal="center" vertical="center" shrinkToFit="1"/>
    </xf>
    <xf numFmtId="0" fontId="7" fillId="6" borderId="63" xfId="0" applyFont="1" applyFill="1" applyBorder="1" applyAlignment="1" applyProtection="1">
      <alignment horizontal="center" vertical="center" shrinkToFit="1"/>
      <protection/>
    </xf>
    <xf numFmtId="0" fontId="13" fillId="6" borderId="64" xfId="0" applyFont="1" applyFill="1" applyBorder="1" applyAlignment="1" applyProtection="1">
      <alignment horizontal="center" vertical="center" wrapText="1" shrinkToFit="1"/>
      <protection/>
    </xf>
    <xf numFmtId="0" fontId="13" fillId="6" borderId="65" xfId="0" applyFont="1" applyFill="1" applyBorder="1" applyAlignment="1" applyProtection="1">
      <alignment horizontal="center" vertical="center" shrinkToFit="1"/>
      <protection/>
    </xf>
    <xf numFmtId="0" fontId="13" fillId="6" borderId="66" xfId="0" applyFont="1" applyFill="1" applyBorder="1" applyAlignment="1" applyProtection="1">
      <alignment horizontal="center" vertical="center" shrinkToFit="1"/>
      <protection/>
    </xf>
    <xf numFmtId="0" fontId="8" fillId="0" borderId="0" xfId="0" applyFont="1" applyAlignment="1" applyProtection="1">
      <alignment horizontal="center" vertical="center" wrapText="1" shrinkToFit="1"/>
      <protection/>
    </xf>
    <xf numFmtId="0" fontId="15" fillId="6" borderId="0" xfId="0" applyFont="1" applyFill="1" applyAlignment="1" applyProtection="1">
      <alignment horizontal="center" vertical="center" wrapText="1" shrinkToFit="1"/>
      <protection/>
    </xf>
    <xf numFmtId="0" fontId="8" fillId="6" borderId="0" xfId="0" applyFont="1" applyFill="1" applyAlignment="1" applyProtection="1">
      <alignment vertical="center" wrapText="1" shrinkToFit="1"/>
      <protection/>
    </xf>
    <xf numFmtId="0" fontId="10" fillId="6" borderId="0" xfId="0" applyFont="1" applyFill="1" applyAlignment="1" applyProtection="1">
      <alignment horizontal="center" vertical="center" shrinkToFit="1"/>
      <protection/>
    </xf>
    <xf numFmtId="0" fontId="20" fillId="6" borderId="8" xfId="0" applyFont="1" applyFill="1" applyBorder="1" applyAlignment="1" applyProtection="1">
      <alignment horizontal="center" vertical="center" shrinkToFit="1"/>
      <protection locked="0"/>
    </xf>
    <xf numFmtId="0" fontId="21" fillId="0" borderId="17" xfId="0" applyFont="1" applyBorder="1" applyAlignment="1" applyProtection="1">
      <alignment horizontal="center" vertical="center" shrinkToFit="1"/>
      <protection locked="0"/>
    </xf>
    <xf numFmtId="0" fontId="20" fillId="6" borderId="7" xfId="0" applyFont="1" applyFill="1" applyBorder="1" applyAlignment="1" applyProtection="1">
      <alignment horizontal="center" vertical="center" shrinkToFit="1"/>
      <protection locked="0"/>
    </xf>
    <xf numFmtId="0" fontId="16" fillId="6" borderId="0" xfId="18" applyFill="1" applyBorder="1" applyAlignment="1" applyProtection="1">
      <alignment horizontal="center" vertical="center" shrinkToFit="1"/>
      <protection locked="0"/>
    </xf>
    <xf numFmtId="0" fontId="16" fillId="0" borderId="0" xfId="18" applyBorder="1" applyAlignment="1">
      <alignment horizontal="center"/>
    </xf>
    <xf numFmtId="0" fontId="20" fillId="6" borderId="67" xfId="0" applyFont="1" applyFill="1" applyBorder="1" applyAlignment="1" applyProtection="1">
      <alignment horizontal="center" vertical="center" shrinkToFit="1"/>
      <protection locked="0"/>
    </xf>
    <xf numFmtId="0" fontId="21" fillId="0" borderId="68" xfId="0" applyFont="1" applyBorder="1" applyAlignment="1" applyProtection="1">
      <alignment horizontal="center" vertical="center" shrinkToFit="1"/>
      <protection locked="0"/>
    </xf>
    <xf numFmtId="0" fontId="20" fillId="6" borderId="10" xfId="0" applyFont="1" applyFill="1" applyBorder="1" applyAlignment="1" applyProtection="1">
      <alignment horizontal="center" vertical="center" shrinkToFit="1"/>
      <protection locked="0"/>
    </xf>
    <xf numFmtId="0" fontId="20" fillId="6" borderId="69" xfId="0" applyFont="1" applyFill="1" applyBorder="1" applyAlignment="1" applyProtection="1">
      <alignment horizontal="center" vertical="center" shrinkToFit="1"/>
      <protection/>
    </xf>
    <xf numFmtId="0" fontId="20" fillId="0" borderId="9" xfId="0" applyFont="1" applyBorder="1" applyAlignment="1">
      <alignment horizontal="center" vertical="center" shrinkToFit="1"/>
    </xf>
    <xf numFmtId="0" fontId="20" fillId="6" borderId="70" xfId="0" applyFont="1" applyFill="1" applyBorder="1" applyAlignment="1" applyProtection="1">
      <alignment horizontal="center" vertical="center" shrinkToFit="1"/>
      <protection/>
    </xf>
    <xf numFmtId="0" fontId="20" fillId="6" borderId="71" xfId="0" applyFont="1" applyFill="1" applyBorder="1" applyAlignment="1" applyProtection="1">
      <alignment horizontal="center" vertical="center" shrinkToFit="1"/>
      <protection/>
    </xf>
    <xf numFmtId="0" fontId="20" fillId="0" borderId="72" xfId="0" applyFont="1" applyBorder="1" applyAlignment="1">
      <alignment horizontal="center" vertical="center" shrinkToFit="1"/>
    </xf>
    <xf numFmtId="0" fontId="20" fillId="6" borderId="73" xfId="0" applyFont="1" applyFill="1" applyBorder="1" applyAlignment="1" applyProtection="1">
      <alignment horizontal="center" vertical="center" shrinkToFit="1"/>
      <protection/>
    </xf>
    <xf numFmtId="0" fontId="20" fillId="6" borderId="74" xfId="0" applyFont="1" applyFill="1" applyBorder="1" applyAlignment="1" applyProtection="1">
      <alignment horizontal="center" vertical="center" shrinkToFit="1"/>
      <protection/>
    </xf>
    <xf numFmtId="0" fontId="20" fillId="0" borderId="0" xfId="0" applyFont="1" applyBorder="1" applyAlignment="1">
      <alignment horizontal="center" vertical="center" shrinkToFit="1"/>
    </xf>
    <xf numFmtId="0" fontId="20" fillId="6" borderId="75" xfId="0" applyFont="1" applyFill="1" applyBorder="1" applyAlignment="1" applyProtection="1">
      <alignment horizontal="center" vertical="center" shrinkToFit="1"/>
      <protection/>
    </xf>
    <xf numFmtId="0" fontId="2" fillId="2" borderId="2" xfId="0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0" fillId="2" borderId="2" xfId="0" applyFill="1" applyBorder="1" applyAlignment="1" applyProtection="1">
      <alignment horizontal="right"/>
      <protection/>
    </xf>
    <xf numFmtId="0" fontId="0" fillId="2" borderId="16" xfId="0" applyFill="1" applyBorder="1" applyAlignment="1" applyProtection="1">
      <alignment horizontal="right"/>
      <protection/>
    </xf>
    <xf numFmtId="0" fontId="0" fillId="2" borderId="3" xfId="0" applyFill="1" applyBorder="1" applyAlignment="1" applyProtection="1">
      <alignment horizontal="right"/>
      <protection/>
    </xf>
    <xf numFmtId="0" fontId="10" fillId="6" borderId="55" xfId="0" applyFont="1" applyFill="1" applyBorder="1" applyAlignment="1" applyProtection="1">
      <alignment horizontal="center" vertical="center" shrinkToFit="1"/>
      <protection/>
    </xf>
    <xf numFmtId="0" fontId="10" fillId="6" borderId="56" xfId="0" applyFont="1" applyFill="1" applyBorder="1" applyAlignment="1" applyProtection="1">
      <alignment horizontal="center" vertical="center" shrinkToFit="1"/>
      <protection/>
    </xf>
    <xf numFmtId="0" fontId="10" fillId="6" borderId="57" xfId="0" applyFont="1" applyFill="1" applyBorder="1" applyAlignment="1" applyProtection="1">
      <alignment horizontal="center" vertical="center" shrinkToFit="1"/>
      <protection/>
    </xf>
    <xf numFmtId="0" fontId="0" fillId="4" borderId="8" xfId="0" applyFont="1" applyFill="1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horizontal="center" vertical="center" shrinkToFit="1"/>
      <protection locked="0"/>
    </xf>
    <xf numFmtId="0" fontId="0" fillId="4" borderId="7" xfId="0" applyFont="1" applyFill="1" applyBorder="1" applyAlignment="1" applyProtection="1">
      <alignment horizontal="center" vertical="center" shrinkToFit="1"/>
      <protection locked="0"/>
    </xf>
    <xf numFmtId="0" fontId="9" fillId="6" borderId="76" xfId="0" applyFont="1" applyFill="1" applyBorder="1" applyAlignment="1" applyProtection="1">
      <alignment horizontal="center" vertical="center" shrinkToFit="1"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8">
    <dxf>
      <font>
        <color rgb="FFFFFFFF"/>
      </font>
      <fill>
        <patternFill>
          <bgColor rgb="FFFF0000"/>
        </patternFill>
      </fill>
      <border/>
    </dxf>
    <dxf>
      <font>
        <b/>
        <i val="0"/>
        <strike val="0"/>
        <color rgb="FFFFFFFF"/>
      </font>
      <fill>
        <patternFill>
          <bgColor rgb="FFFF0000"/>
        </patternFill>
      </fill>
      <border>
        <left style="thin">
          <color rgb="FFFFFFFF"/>
        </left>
        <right style="thin">
          <color rgb="FFFFFFFF"/>
        </right>
        <top style="thin"/>
        <bottom style="thin">
          <color rgb="FFFFFFFF"/>
        </bottom>
      </border>
    </dxf>
    <dxf>
      <font>
        <strike val="0"/>
        <color rgb="FFFFFFFF"/>
      </font>
      <fill>
        <patternFill>
          <bgColor rgb="FF969696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C0C0C0"/>
      </font>
      <fill>
        <patternFill>
          <bgColor rgb="FFC0C0C0"/>
        </patternFill>
      </fill>
      <border/>
    </dxf>
    <dxf>
      <font>
        <color rgb="FF666699"/>
      </font>
      <border/>
    </dxf>
    <dxf>
      <font>
        <color rgb="FF99CCFF"/>
      </font>
      <border/>
    </dxf>
    <dxf>
      <font>
        <strike val="0"/>
        <color rgb="FFFFFFFF"/>
      </font>
      <border/>
    </dxf>
    <dxf>
      <font>
        <strike val="0"/>
        <color rgb="FF808080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5"/>
  <sheetViews>
    <sheetView showGridLines="0" showRowColHeaders="0" tabSelected="1" zoomScale="150" zoomScaleNormal="150" workbookViewId="0" topLeftCell="A1">
      <pane xSplit="30" ySplit="16" topLeftCell="AE19" activePane="bottomRight" state="frozen"/>
      <selection pane="topLeft" activeCell="A1" sqref="A1"/>
      <selection pane="topRight" activeCell="AE1" sqref="AE1"/>
      <selection pane="bottomLeft" activeCell="A17" sqref="A17"/>
      <selection pane="bottomRight" activeCell="E3" sqref="E3"/>
    </sheetView>
  </sheetViews>
  <sheetFormatPr defaultColWidth="11.421875" defaultRowHeight="12.75"/>
  <cols>
    <col min="1" max="1" width="3.140625" style="0" customWidth="1"/>
    <col min="2" max="2" width="4.421875" style="1" customWidth="1"/>
    <col min="3" max="3" width="3.8515625" style="1" customWidth="1"/>
    <col min="4" max="4" width="11.8515625" style="1" bestFit="1" customWidth="1"/>
    <col min="5" max="5" width="3.8515625" style="1" bestFit="1" customWidth="1"/>
    <col min="6" max="6" width="13.28125" style="1" bestFit="1" customWidth="1"/>
    <col min="7" max="7" width="11.421875" style="1" customWidth="1"/>
    <col min="8" max="8" width="3.00390625" style="1" customWidth="1"/>
    <col min="9" max="9" width="2.140625" style="1" customWidth="1"/>
    <col min="10" max="10" width="2.7109375" style="1" customWidth="1"/>
    <col min="11" max="11" width="6.8515625" style="4" bestFit="1" customWidth="1"/>
    <col min="12" max="12" width="2.140625" style="3" customWidth="1"/>
    <col min="13" max="13" width="1.57421875" style="1" bestFit="1" customWidth="1"/>
    <col min="14" max="14" width="2.140625" style="2" customWidth="1"/>
    <col min="15" max="15" width="0.85546875" style="2" customWidth="1"/>
    <col min="16" max="16" width="2.7109375" style="2" bestFit="1" customWidth="1"/>
    <col min="17" max="17" width="0.9921875" style="2" customWidth="1"/>
    <col min="18" max="18" width="2.7109375" style="2" bestFit="1" customWidth="1"/>
    <col min="19" max="19" width="0.9921875" style="2" customWidth="1"/>
    <col min="20" max="20" width="3.00390625" style="2" customWidth="1"/>
    <col min="21" max="21" width="1.28515625" style="2" customWidth="1"/>
    <col min="22" max="22" width="3.421875" style="2" customWidth="1"/>
    <col min="23" max="23" width="0.5625" style="2" customWidth="1"/>
    <col min="24" max="26" width="2.140625" style="2" customWidth="1"/>
    <col min="27" max="27" width="10.7109375" style="0" hidden="1" customWidth="1"/>
    <col min="28" max="28" width="0.71875" style="0" hidden="1" customWidth="1"/>
    <col min="29" max="29" width="10.7109375" style="10" hidden="1" customWidth="1"/>
    <col min="30" max="30" width="1.7109375" style="0" customWidth="1"/>
  </cols>
  <sheetData>
    <row r="1" spans="1:33" ht="3.75" customHeight="1">
      <c r="A1" s="37"/>
      <c r="B1" s="38"/>
      <c r="C1" s="38"/>
      <c r="D1" s="38"/>
      <c r="E1" s="38"/>
      <c r="F1" s="38"/>
      <c r="G1" s="38"/>
      <c r="H1" s="38"/>
      <c r="I1" s="38"/>
      <c r="J1" s="38"/>
      <c r="K1" s="42"/>
      <c r="L1" s="43"/>
      <c r="M1" s="38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D1" s="37"/>
      <c r="AE1" s="7"/>
      <c r="AF1" s="7"/>
      <c r="AG1" s="7"/>
    </row>
    <row r="2" spans="1:33" ht="24" customHeight="1" thickBot="1">
      <c r="A2" s="37"/>
      <c r="B2" s="273" t="str">
        <f>IF(D4&lt;12,"Die Platzierung ermittelt sich aus der Reihenfolge -  1. Spielpunkte,  2. Satzdifferenz,  3. gewonnene Sätze,   4. Ball-Punkt-Differenz,  5. erzielte Ballpunkte,  6. direkter Vergleich!",IF(C4&lt;10,"In diesem Fall bitte die Platzierung manuell eintragen!","Die Platzierung ermittelt sich aus der Reihenfolge -  1. Spielpunkte,  2. Satzdifferenz,  3. gewonnene Sätze,   4. Ball-Punkt-Differenz,  5. erzielte Ballpunkte,  6. direkter Vergleich!"))</f>
        <v>Die Platzierung ermittelt sich aus der Reihenfolge -  1. Spielpunkte,  2. Satzdifferenz,  3. gewonnene Sätze,   4. Ball-Punkt-Differenz,  5. erzielte Ballpunkte,  6. direkter Vergleich!</v>
      </c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273"/>
      <c r="AD2" s="37"/>
      <c r="AE2" s="7"/>
      <c r="AF2" s="7"/>
      <c r="AG2" s="7"/>
    </row>
    <row r="3" spans="1:33" ht="23.25" customHeight="1" thickBot="1" thickTop="1">
      <c r="A3" s="37"/>
      <c r="B3" s="45"/>
      <c r="C3" s="45"/>
      <c r="D3" s="56" t="s">
        <v>18</v>
      </c>
      <c r="E3" s="305" t="s">
        <v>19</v>
      </c>
      <c r="F3" s="54" t="s">
        <v>11</v>
      </c>
      <c r="G3" s="55" t="s">
        <v>12</v>
      </c>
      <c r="H3" s="274" t="s">
        <v>17</v>
      </c>
      <c r="I3" s="274"/>
      <c r="J3" s="274"/>
      <c r="K3" s="55" t="s">
        <v>13</v>
      </c>
      <c r="L3" s="275" t="s">
        <v>15</v>
      </c>
      <c r="M3" s="275"/>
      <c r="N3" s="275"/>
      <c r="O3" s="76"/>
      <c r="P3" s="76"/>
      <c r="Q3" s="76"/>
      <c r="R3" s="76"/>
      <c r="S3" s="76"/>
      <c r="T3" s="276" t="s">
        <v>16</v>
      </c>
      <c r="U3" s="276"/>
      <c r="V3" s="276"/>
      <c r="W3" s="76"/>
      <c r="X3" s="76"/>
      <c r="Y3" s="76"/>
      <c r="Z3" s="76"/>
      <c r="AA3" s="16"/>
      <c r="AB3" s="16"/>
      <c r="AC3" s="94"/>
      <c r="AD3" s="37"/>
      <c r="AE3" s="7"/>
      <c r="AF3" s="7"/>
      <c r="AG3" s="7"/>
    </row>
    <row r="4" spans="1:33" ht="15" customHeight="1" hidden="1" thickBot="1">
      <c r="A4" s="37"/>
      <c r="B4" s="46"/>
      <c r="C4" s="38">
        <f>SUM(F7:F13)</f>
        <v>4</v>
      </c>
      <c r="D4" s="47">
        <f>SUM(T19:T41,V19:V41)</f>
        <v>0</v>
      </c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D4" s="37"/>
      <c r="AE4" s="7"/>
      <c r="AF4" s="7"/>
      <c r="AG4" s="7"/>
    </row>
    <row r="5" spans="1:33" ht="10.5" customHeight="1" thickBot="1" thickTop="1">
      <c r="A5" s="37"/>
      <c r="B5" s="38"/>
      <c r="C5" s="38"/>
      <c r="D5" s="38"/>
      <c r="E5" s="38"/>
      <c r="F5" s="26"/>
      <c r="G5" s="33" t="s">
        <v>8</v>
      </c>
      <c r="H5" s="49"/>
      <c r="I5" s="49"/>
      <c r="J5" s="38"/>
      <c r="K5" s="42"/>
      <c r="L5" s="43"/>
      <c r="M5" s="38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D5" s="37"/>
      <c r="AE5" s="7"/>
      <c r="AF5" s="7"/>
      <c r="AG5" s="7"/>
    </row>
    <row r="6" spans="1:33" ht="1.5" customHeight="1">
      <c r="A6" s="37"/>
      <c r="B6" s="38"/>
      <c r="C6" s="38"/>
      <c r="D6" s="47"/>
      <c r="E6" s="38"/>
      <c r="F6" s="38"/>
      <c r="G6" s="49"/>
      <c r="H6" s="49"/>
      <c r="I6" s="49"/>
      <c r="J6" s="38"/>
      <c r="K6" s="42"/>
      <c r="L6" s="43"/>
      <c r="M6" s="38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D6" s="37"/>
      <c r="AE6" s="7"/>
      <c r="AF6" s="7"/>
      <c r="AG6" s="7"/>
    </row>
    <row r="7" spans="1:33" ht="15.75">
      <c r="A7" s="37"/>
      <c r="B7" s="52" t="s">
        <v>6</v>
      </c>
      <c r="C7" s="73">
        <v>1</v>
      </c>
      <c r="D7" s="219" t="str">
        <f>IF($C$4&lt;10,"FALSCH",IF($D$4=12,IF($F$7=1,$G$7,IF($F$9=1,$G$9,IF($F$11=1,$G$11,$G$13)))))</f>
        <v>FALSCH</v>
      </c>
      <c r="E7" s="26"/>
      <c r="F7" s="57">
        <f aca="true" t="shared" si="0" ref="F7:F13">IF(AA7=0.1,"",RANK(AC7,$AC$7:$AC$13,0))</f>
        <v>1</v>
      </c>
      <c r="G7" s="70"/>
      <c r="H7" s="104">
        <f>SUM(H19:H21,J27:J29,H35:H37)</f>
        <v>0</v>
      </c>
      <c r="I7" s="87" t="s">
        <v>2</v>
      </c>
      <c r="J7" s="105">
        <f>SUM(J19:J21,H27:H29,J35:J37)</f>
        <v>0</v>
      </c>
      <c r="K7" s="71">
        <f>H7-J7</f>
        <v>0</v>
      </c>
      <c r="L7" s="27">
        <f>SUM(L19:L21,N27:N29,L35:L37)</f>
        <v>0</v>
      </c>
      <c r="M7" s="28" t="s">
        <v>2</v>
      </c>
      <c r="N7" s="29">
        <f>SUM(N19:N21,L27:L29,N35:N37)</f>
        <v>0</v>
      </c>
      <c r="O7" s="29"/>
      <c r="P7" s="299">
        <f>L7-N7</f>
        <v>0</v>
      </c>
      <c r="Q7" s="300"/>
      <c r="R7" s="301"/>
      <c r="S7" s="29"/>
      <c r="T7" s="93">
        <f>SUM(T19,V27,T35)</f>
        <v>0</v>
      </c>
      <c r="U7" s="93" t="s">
        <v>2</v>
      </c>
      <c r="V7" s="93">
        <f>SUM(V19,T27,V35)</f>
        <v>0</v>
      </c>
      <c r="W7" s="29"/>
      <c r="X7" s="29"/>
      <c r="Y7" s="29"/>
      <c r="Z7" s="29"/>
      <c r="AA7" s="11">
        <f>T7+((100+P7)/1000)+(L7/1000000)+((100+K7)/1000000000)+H7/1000000000000</f>
        <v>0.10000010000000001</v>
      </c>
      <c r="AC7" s="11">
        <f>IF(AA7=AA9,AA7+AA20,IF(AA7=AA11,AA7+AC28,IF(AA7=AA13,AA7+AA36,AA7)))</f>
        <v>0.10000010000000001</v>
      </c>
      <c r="AD7" s="37"/>
      <c r="AE7" s="7"/>
      <c r="AF7" s="7"/>
      <c r="AG7" s="7"/>
    </row>
    <row r="8" spans="1:33" s="5" customFormat="1" ht="5.25" customHeight="1">
      <c r="A8" s="26"/>
      <c r="B8" s="53"/>
      <c r="C8" s="74"/>
      <c r="D8" s="26"/>
      <c r="E8" s="26"/>
      <c r="F8" s="26"/>
      <c r="G8" s="26"/>
      <c r="H8" s="27"/>
      <c r="I8" s="29"/>
      <c r="J8" s="29"/>
      <c r="K8" s="26"/>
      <c r="L8" s="30"/>
      <c r="M8" s="31"/>
      <c r="N8" s="32"/>
      <c r="O8" s="32"/>
      <c r="P8" s="32"/>
      <c r="Q8" s="32"/>
      <c r="R8" s="32"/>
      <c r="S8" s="32"/>
      <c r="T8" s="93"/>
      <c r="U8" s="93"/>
      <c r="V8" s="93"/>
      <c r="W8" s="32"/>
      <c r="X8" s="32"/>
      <c r="Y8" s="32"/>
      <c r="Z8" s="32"/>
      <c r="AA8" s="9"/>
      <c r="AB8" s="8"/>
      <c r="AC8" s="12"/>
      <c r="AD8" s="50"/>
      <c r="AE8" s="9"/>
      <c r="AF8" s="9"/>
      <c r="AG8" s="9"/>
    </row>
    <row r="9" spans="1:33" ht="15.75">
      <c r="A9" s="37"/>
      <c r="B9" s="52" t="s">
        <v>6</v>
      </c>
      <c r="C9" s="73">
        <v>2</v>
      </c>
      <c r="D9" s="219" t="str">
        <f>IF($C$4&lt;10,"FALSCH",IF($D$4=12,IF($F$7=2,$G$7,IF($F$9=2,$G$9,IF($F$11=2,$G$11,$G$13)))))</f>
        <v>FALSCH</v>
      </c>
      <c r="E9" s="26"/>
      <c r="F9" s="57">
        <f t="shared" si="0"/>
        <v>1</v>
      </c>
      <c r="G9" s="70"/>
      <c r="H9" s="104">
        <f>SUM(J19:J21,H31:H33,H39:H41)</f>
        <v>0</v>
      </c>
      <c r="I9" s="87" t="s">
        <v>2</v>
      </c>
      <c r="J9" s="105">
        <f>SUM(H19:H21,J31:J33,J39:J41)</f>
        <v>0</v>
      </c>
      <c r="K9" s="71">
        <f>H9-J9</f>
        <v>0</v>
      </c>
      <c r="L9" s="27">
        <f>SUM(N19:N21,L31:L33,L39:L41)</f>
        <v>0</v>
      </c>
      <c r="M9" s="28" t="s">
        <v>2</v>
      </c>
      <c r="N9" s="29">
        <f>SUM(L19:L21,N31:N33,N39:N41)</f>
        <v>0</v>
      </c>
      <c r="O9" s="29"/>
      <c r="P9" s="299">
        <f>L9-N9</f>
        <v>0</v>
      </c>
      <c r="Q9" s="300"/>
      <c r="R9" s="301"/>
      <c r="S9" s="29"/>
      <c r="T9" s="93">
        <f>SUM(V19,T31,T39)</f>
        <v>0</v>
      </c>
      <c r="U9" s="93" t="s">
        <v>2</v>
      </c>
      <c r="V9" s="93">
        <f>SUM(T19,V31,V39)</f>
        <v>0</v>
      </c>
      <c r="W9" s="29"/>
      <c r="X9" s="29"/>
      <c r="Y9" s="29"/>
      <c r="Z9" s="29"/>
      <c r="AA9" s="11">
        <f>T9+((100+P9)/1000)+(L9/1000000)+((100+K9)/1000000000)+H9/1000000000000</f>
        <v>0.10000010000000001</v>
      </c>
      <c r="AB9" s="8"/>
      <c r="AC9" s="11">
        <f>IF(AA9=AA7,AA9+AC20,IF(AA9=AA11,AA9+AA40,IF(AA9=AA13,AA9+AA32,AA9)))</f>
        <v>0.10000010000000001</v>
      </c>
      <c r="AD9" s="37"/>
      <c r="AE9" s="7"/>
      <c r="AF9" s="7"/>
      <c r="AG9" s="7"/>
    </row>
    <row r="10" spans="1:33" s="5" customFormat="1" ht="3.75" customHeight="1">
      <c r="A10" s="26"/>
      <c r="B10" s="53"/>
      <c r="C10" s="74"/>
      <c r="D10" s="26"/>
      <c r="E10" s="26"/>
      <c r="F10" s="26"/>
      <c r="G10" s="26"/>
      <c r="H10" s="69"/>
      <c r="I10" s="26"/>
      <c r="J10" s="29"/>
      <c r="K10" s="26"/>
      <c r="L10" s="30"/>
      <c r="M10" s="31"/>
      <c r="N10" s="32"/>
      <c r="O10" s="32"/>
      <c r="P10" s="32"/>
      <c r="Q10" s="32"/>
      <c r="R10" s="32"/>
      <c r="S10" s="32"/>
      <c r="T10" s="93"/>
      <c r="U10" s="93"/>
      <c r="V10" s="93"/>
      <c r="W10" s="32"/>
      <c r="X10" s="32"/>
      <c r="Y10" s="32"/>
      <c r="Z10" s="32"/>
      <c r="AA10" s="9"/>
      <c r="AB10" s="8"/>
      <c r="AC10" s="12"/>
      <c r="AD10" s="50"/>
      <c r="AE10" s="9"/>
      <c r="AF10" s="9"/>
      <c r="AG10" s="9"/>
    </row>
    <row r="11" spans="1:33" ht="15.75">
      <c r="A11" s="37"/>
      <c r="B11" s="52" t="s">
        <v>6</v>
      </c>
      <c r="C11" s="73">
        <v>3</v>
      </c>
      <c r="D11" s="219" t="str">
        <f>IF($C$4&lt;10,"FALSCH",IF($D$4=12,IF($F$7=3,$G$7,IF($F$9=3,$G$9,IF($F$11=3,$G$11,$G$13)))))</f>
        <v>FALSCH</v>
      </c>
      <c r="E11" s="26"/>
      <c r="F11" s="57">
        <f t="shared" si="0"/>
        <v>1</v>
      </c>
      <c r="G11" s="70"/>
      <c r="H11" s="104">
        <f>SUM(H23:H25,H27:H29,J39:J41)</f>
        <v>0</v>
      </c>
      <c r="I11" s="87" t="s">
        <v>2</v>
      </c>
      <c r="J11" s="105">
        <f>SUM(J23:J25,J27:J29,H39:H41)</f>
        <v>0</v>
      </c>
      <c r="K11" s="71">
        <f>H11-J11</f>
        <v>0</v>
      </c>
      <c r="L11" s="27">
        <f>SUM(L23:L25,L27:L29,N39:N41)</f>
        <v>0</v>
      </c>
      <c r="M11" s="28" t="s">
        <v>2</v>
      </c>
      <c r="N11" s="29">
        <f>SUM(N23:N25,N27:N29,L39:L41)</f>
        <v>0</v>
      </c>
      <c r="O11" s="29"/>
      <c r="P11" s="299">
        <f>L11-N11</f>
        <v>0</v>
      </c>
      <c r="Q11" s="300"/>
      <c r="R11" s="301"/>
      <c r="S11" s="29"/>
      <c r="T11" s="93">
        <f>SUM(T23,T27,V39)</f>
        <v>0</v>
      </c>
      <c r="U11" s="93" t="s">
        <v>2</v>
      </c>
      <c r="V11" s="93">
        <f>SUM(V23,V27,T39)</f>
        <v>0</v>
      </c>
      <c r="W11" s="29"/>
      <c r="X11" s="29"/>
      <c r="Y11" s="29"/>
      <c r="Z11" s="29"/>
      <c r="AA11" s="11">
        <f>T11+((100+P11)/1000)+(L11/1000000)+((100+K11)/1000000000)+H11/1000000000000</f>
        <v>0.10000010000000001</v>
      </c>
      <c r="AB11" s="8"/>
      <c r="AC11" s="11">
        <f>IF(AA11=AA7,AA11+AA28,IF(AA11=AA9,AA11+AC40,IF(AA11=AA13,AA11+AA24,AA11)))</f>
        <v>0.10000010000000001</v>
      </c>
      <c r="AD11" s="37"/>
      <c r="AE11" s="7"/>
      <c r="AF11" s="7"/>
      <c r="AG11" s="7"/>
    </row>
    <row r="12" spans="1:33" s="5" customFormat="1" ht="5.25" customHeight="1">
      <c r="A12" s="26"/>
      <c r="B12" s="53"/>
      <c r="C12" s="74"/>
      <c r="D12" s="26"/>
      <c r="E12" s="26"/>
      <c r="F12" s="26"/>
      <c r="G12" s="26"/>
      <c r="H12" s="27"/>
      <c r="I12" s="29"/>
      <c r="J12" s="29"/>
      <c r="K12" s="26"/>
      <c r="L12" s="30"/>
      <c r="M12" s="31"/>
      <c r="N12" s="32"/>
      <c r="O12" s="32"/>
      <c r="P12" s="32"/>
      <c r="Q12" s="32"/>
      <c r="R12" s="32"/>
      <c r="S12" s="32"/>
      <c r="T12" s="93"/>
      <c r="U12" s="93"/>
      <c r="V12" s="93"/>
      <c r="W12" s="32"/>
      <c r="X12" s="32"/>
      <c r="Y12" s="32"/>
      <c r="Z12" s="32"/>
      <c r="AA12" s="9"/>
      <c r="AB12" s="8"/>
      <c r="AC12" s="12"/>
      <c r="AD12" s="50"/>
      <c r="AE12" s="9"/>
      <c r="AF12" s="9"/>
      <c r="AG12" s="9"/>
    </row>
    <row r="13" spans="1:33" ht="15.75">
      <c r="A13" s="37"/>
      <c r="B13" s="52" t="s">
        <v>6</v>
      </c>
      <c r="C13" s="73">
        <v>4</v>
      </c>
      <c r="D13" s="219" t="str">
        <f>IF($C$4&lt;10,"FALSCH",IF($D$4=12,IF($F$7=4,$G$7,IF($F$9=4,$G$9,IF($F$11=4,$G$11,$G$13)))))</f>
        <v>FALSCH</v>
      </c>
      <c r="E13" s="26"/>
      <c r="F13" s="57">
        <f t="shared" si="0"/>
        <v>1</v>
      </c>
      <c r="G13" s="70"/>
      <c r="H13" s="104">
        <f>SUM(J23:J25,J31:J33,J35:J37)</f>
        <v>0</v>
      </c>
      <c r="I13" s="87" t="s">
        <v>2</v>
      </c>
      <c r="J13" s="105">
        <f>SUM(H23:H25,H31:H33,H35:H37)</f>
        <v>0</v>
      </c>
      <c r="K13" s="71">
        <f>H13-J13</f>
        <v>0</v>
      </c>
      <c r="L13" s="27">
        <f>SUM(N23:N25,N31:N33,N35:N37)</f>
        <v>0</v>
      </c>
      <c r="M13" s="28" t="s">
        <v>2</v>
      </c>
      <c r="N13" s="29">
        <f>SUM(L23:L25,L31:L33,L35:L37)</f>
        <v>0</v>
      </c>
      <c r="O13" s="29"/>
      <c r="P13" s="299">
        <f>L13-N13</f>
        <v>0</v>
      </c>
      <c r="Q13" s="300"/>
      <c r="R13" s="301"/>
      <c r="S13" s="29"/>
      <c r="T13" s="93">
        <f>SUM(V23,V31,V35)</f>
        <v>0</v>
      </c>
      <c r="U13" s="93" t="s">
        <v>2</v>
      </c>
      <c r="V13" s="93">
        <f>SUM(T23,T31,T35)</f>
        <v>0</v>
      </c>
      <c r="W13" s="29"/>
      <c r="X13" s="29"/>
      <c r="Y13" s="29"/>
      <c r="Z13" s="29"/>
      <c r="AA13" s="11">
        <f>T13+((100+P13)/1000)+(L13/1000000)+((100+K13)/1000000000)+H13/1000000000000</f>
        <v>0.10000010000000001</v>
      </c>
      <c r="AB13" s="8"/>
      <c r="AC13" s="11">
        <f>IF(AA13=AA7,AA13+AC36,IF(AA13=AA9,AA13+AC32,IF(AA13=AA11,AA13+AC24,AA13)))</f>
        <v>0.10000010000000001</v>
      </c>
      <c r="AD13" s="37"/>
      <c r="AE13" s="7"/>
      <c r="AF13" s="7"/>
      <c r="AG13" s="7"/>
    </row>
    <row r="14" spans="1:30" s="7" customFormat="1" ht="3" customHeight="1" thickBo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5"/>
      <c r="AC14" s="13"/>
      <c r="AD14" s="37"/>
    </row>
    <row r="15" spans="1:33" s="36" customFormat="1" ht="16.5" customHeight="1" thickBot="1">
      <c r="A15" s="34"/>
      <c r="B15" s="280"/>
      <c r="C15" s="281"/>
      <c r="D15" s="103" t="s">
        <v>18</v>
      </c>
      <c r="E15" s="204" t="str">
        <f>E3</f>
        <v>A</v>
      </c>
      <c r="F15" s="202"/>
      <c r="G15" s="203"/>
      <c r="H15" s="270" t="s">
        <v>9</v>
      </c>
      <c r="I15" s="271"/>
      <c r="J15" s="272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35"/>
      <c r="AD15" s="26"/>
      <c r="AE15" s="8"/>
      <c r="AF15" s="8"/>
      <c r="AG15" s="8"/>
    </row>
    <row r="16" spans="1:33" ht="6.75" customHeight="1" thickBot="1">
      <c r="A16" s="37"/>
      <c r="B16" s="38"/>
      <c r="C16" s="39"/>
      <c r="D16" s="39"/>
      <c r="E16" s="40"/>
      <c r="F16" s="39"/>
      <c r="G16" s="38"/>
      <c r="H16" s="72" t="s">
        <v>7</v>
      </c>
      <c r="I16" s="41"/>
      <c r="J16" s="72" t="s">
        <v>7</v>
      </c>
      <c r="K16" s="42"/>
      <c r="L16" s="43"/>
      <c r="M16" s="38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C16" s="11"/>
      <c r="AD16" s="37"/>
      <c r="AE16" s="7"/>
      <c r="AF16" s="7"/>
      <c r="AG16" s="7"/>
    </row>
    <row r="17" spans="1:33" s="1" customFormat="1" ht="13.5" thickBot="1">
      <c r="A17" s="75"/>
      <c r="B17" s="92" t="s">
        <v>5</v>
      </c>
      <c r="C17" s="18"/>
      <c r="D17" s="19" t="s">
        <v>0</v>
      </c>
      <c r="E17" s="18"/>
      <c r="F17" s="19" t="s">
        <v>0</v>
      </c>
      <c r="G17" s="20" t="s">
        <v>1</v>
      </c>
      <c r="H17" s="21" t="s">
        <v>3</v>
      </c>
      <c r="I17" s="17"/>
      <c r="J17" s="21" t="s">
        <v>3</v>
      </c>
      <c r="K17" s="22"/>
      <c r="L17" s="21" t="s">
        <v>4</v>
      </c>
      <c r="M17" s="17"/>
      <c r="N17" s="21" t="s">
        <v>4</v>
      </c>
      <c r="O17" s="21"/>
      <c r="P17" s="296"/>
      <c r="Q17" s="297"/>
      <c r="R17" s="298"/>
      <c r="S17" s="22"/>
      <c r="T17" s="88" t="s">
        <v>5</v>
      </c>
      <c r="U17" s="22"/>
      <c r="V17" s="294" t="s">
        <v>5</v>
      </c>
      <c r="W17" s="295"/>
      <c r="X17" s="95"/>
      <c r="Y17" s="85"/>
      <c r="Z17" s="85"/>
      <c r="AC17" s="11"/>
      <c r="AD17" s="38"/>
      <c r="AE17" s="6"/>
      <c r="AF17" s="6"/>
      <c r="AG17" s="6"/>
    </row>
    <row r="18" spans="1:33" ht="6" customHeight="1" thickBot="1">
      <c r="A18" s="37"/>
      <c r="B18" s="77"/>
      <c r="C18" s="197"/>
      <c r="D18" s="79"/>
      <c r="E18" s="78"/>
      <c r="F18" s="79"/>
      <c r="G18" s="80"/>
      <c r="H18" s="82"/>
      <c r="I18" s="81"/>
      <c r="J18" s="82"/>
      <c r="K18" s="91"/>
      <c r="L18" s="82"/>
      <c r="M18" s="81"/>
      <c r="N18" s="82"/>
      <c r="O18" s="85"/>
      <c r="P18" s="85"/>
      <c r="Q18" s="85"/>
      <c r="R18" s="85"/>
      <c r="S18" s="85"/>
      <c r="T18" s="85"/>
      <c r="U18" s="85"/>
      <c r="V18" s="85"/>
      <c r="W18" s="85"/>
      <c r="X18" s="95"/>
      <c r="Y18" s="85"/>
      <c r="Z18" s="85"/>
      <c r="AA18" s="83"/>
      <c r="AB18" s="84"/>
      <c r="AC18" s="83"/>
      <c r="AD18" s="37"/>
      <c r="AE18" s="7"/>
      <c r="AF18" s="7"/>
      <c r="AG18" s="7"/>
    </row>
    <row r="19" spans="1:33" s="1" customFormat="1" ht="13.5" customHeight="1" thickBot="1">
      <c r="A19" s="75"/>
      <c r="B19" s="282">
        <v>1</v>
      </c>
      <c r="C19" s="199"/>
      <c r="D19" s="267">
        <f>G7</f>
        <v>0</v>
      </c>
      <c r="E19" s="199"/>
      <c r="F19" s="267">
        <f>G9</f>
        <v>0</v>
      </c>
      <c r="G19" s="302"/>
      <c r="H19" s="23"/>
      <c r="I19" s="24" t="s">
        <v>2</v>
      </c>
      <c r="J19" s="89"/>
      <c r="K19" s="206">
        <f>COUNT(H19,J19)</f>
        <v>0</v>
      </c>
      <c r="L19" s="90">
        <f>IF(H19="","",IF(H19&gt;J19,1,0))</f>
      </c>
      <c r="M19" s="24" t="s">
        <v>2</v>
      </c>
      <c r="N19" s="25">
        <f>IF(J19="","",IF(H19&gt;J19,0,1))</f>
      </c>
      <c r="O19" s="85"/>
      <c r="P19" s="85"/>
      <c r="Q19" s="85"/>
      <c r="R19" s="85"/>
      <c r="S19" s="85"/>
      <c r="T19" s="285">
        <f>IF(P20=2,2,0)</f>
        <v>0</v>
      </c>
      <c r="U19" s="291" t="s">
        <v>2</v>
      </c>
      <c r="V19" s="288">
        <f>IF(R20=2,2,0)</f>
        <v>0</v>
      </c>
      <c r="W19" s="85"/>
      <c r="X19" s="95"/>
      <c r="Y19" s="85"/>
      <c r="Z19" s="85"/>
      <c r="AC19" s="14"/>
      <c r="AD19" s="38"/>
      <c r="AE19" s="6"/>
      <c r="AF19" s="6"/>
      <c r="AG19" s="6"/>
    </row>
    <row r="20" spans="1:33" ht="13.5" customHeight="1" thickBot="1">
      <c r="A20" s="37"/>
      <c r="B20" s="283"/>
      <c r="C20" s="200">
        <v>1</v>
      </c>
      <c r="D20" s="268"/>
      <c r="E20" s="200">
        <v>2</v>
      </c>
      <c r="F20" s="268">
        <f>G9</f>
        <v>0</v>
      </c>
      <c r="G20" s="303"/>
      <c r="H20" s="23"/>
      <c r="I20" s="24" t="s">
        <v>2</v>
      </c>
      <c r="J20" s="89"/>
      <c r="K20" s="206">
        <f>COUNT(H20,J20)</f>
        <v>0</v>
      </c>
      <c r="L20" s="90">
        <f>IF(H20="","",IF(H20&gt;J20,1,0))</f>
      </c>
      <c r="M20" s="24" t="s">
        <v>2</v>
      </c>
      <c r="N20" s="25">
        <f>IF(J20="","",IF(H20&gt;J20,0,1))</f>
      </c>
      <c r="O20" s="85"/>
      <c r="P20" s="100">
        <f>IF(K20=2,SUM(L19:L21),"")</f>
      </c>
      <c r="Q20" s="101" t="s">
        <v>2</v>
      </c>
      <c r="R20" s="102">
        <f>IF(K20=2,SUM(N19:N21),"")</f>
      </c>
      <c r="S20" s="85"/>
      <c r="T20" s="286"/>
      <c r="U20" s="292" t="s">
        <v>2</v>
      </c>
      <c r="V20" s="289"/>
      <c r="W20" s="44"/>
      <c r="X20" s="96"/>
      <c r="Y20" s="44"/>
      <c r="Z20" s="85"/>
      <c r="AA20" s="11">
        <f>T19/10000000000000</f>
        <v>0</v>
      </c>
      <c r="AC20" s="11">
        <f>V19/10000000000000</f>
        <v>0</v>
      </c>
      <c r="AD20" s="37"/>
      <c r="AE20" s="7"/>
      <c r="AF20" s="7"/>
      <c r="AG20" s="7"/>
    </row>
    <row r="21" spans="1:33" ht="13.5" customHeight="1" thickBot="1">
      <c r="A21" s="37"/>
      <c r="B21" s="284"/>
      <c r="C21" s="201"/>
      <c r="D21" s="269"/>
      <c r="E21" s="201"/>
      <c r="F21" s="269"/>
      <c r="G21" s="304"/>
      <c r="H21" s="23"/>
      <c r="I21" s="24" t="s">
        <v>2</v>
      </c>
      <c r="J21" s="89"/>
      <c r="K21" s="206">
        <f>COUNT(H21,J21)</f>
        <v>0</v>
      </c>
      <c r="L21" s="90">
        <f>IF(H21="","",IF(H21&gt;J21,1,0))</f>
      </c>
      <c r="M21" s="24" t="s">
        <v>2</v>
      </c>
      <c r="N21" s="25">
        <f>IF(J21="","",IF(H21&gt;J21,0,1))</f>
      </c>
      <c r="O21" s="85"/>
      <c r="P21" s="85"/>
      <c r="Q21" s="85"/>
      <c r="R21" s="85"/>
      <c r="S21" s="85"/>
      <c r="T21" s="287"/>
      <c r="U21" s="293"/>
      <c r="V21" s="290"/>
      <c r="W21" s="85"/>
      <c r="X21" s="95"/>
      <c r="Y21" s="85"/>
      <c r="Z21" s="85"/>
      <c r="AA21" s="11"/>
      <c r="AC21" s="11"/>
      <c r="AD21" s="37"/>
      <c r="AE21" s="7"/>
      <c r="AF21" s="7"/>
      <c r="AG21" s="7"/>
    </row>
    <row r="22" spans="1:33" ht="6" customHeight="1" thickBot="1">
      <c r="A22" s="37"/>
      <c r="B22" s="77"/>
      <c r="C22" s="198"/>
      <c r="D22" s="79"/>
      <c r="E22" s="78"/>
      <c r="F22" s="79"/>
      <c r="G22" s="80"/>
      <c r="H22" s="82"/>
      <c r="I22" s="81"/>
      <c r="J22" s="82"/>
      <c r="K22" s="207"/>
      <c r="L22" s="82"/>
      <c r="M22" s="81"/>
      <c r="N22" s="82"/>
      <c r="O22" s="85"/>
      <c r="P22" s="85"/>
      <c r="Q22" s="85"/>
      <c r="R22" s="85"/>
      <c r="S22" s="85"/>
      <c r="T22" s="85"/>
      <c r="U22" s="85"/>
      <c r="V22" s="85"/>
      <c r="W22" s="85"/>
      <c r="X22" s="95"/>
      <c r="Y22" s="85"/>
      <c r="Z22" s="85"/>
      <c r="AA22" s="83"/>
      <c r="AB22" s="84"/>
      <c r="AC22" s="83"/>
      <c r="AD22" s="37"/>
      <c r="AE22" s="7"/>
      <c r="AF22" s="7"/>
      <c r="AG22" s="7"/>
    </row>
    <row r="23" spans="1:33" ht="13.5" customHeight="1" thickBot="1">
      <c r="A23" s="37"/>
      <c r="B23" s="277">
        <v>2</v>
      </c>
      <c r="C23" s="199"/>
      <c r="D23" s="267">
        <f>G11</f>
        <v>0</v>
      </c>
      <c r="E23" s="199"/>
      <c r="F23" s="267">
        <f>G13</f>
        <v>0</v>
      </c>
      <c r="G23" s="302"/>
      <c r="H23" s="23"/>
      <c r="I23" s="24" t="s">
        <v>2</v>
      </c>
      <c r="J23" s="23"/>
      <c r="K23" s="206">
        <f>COUNT(H23,J23)</f>
        <v>0</v>
      </c>
      <c r="L23" s="25">
        <f>IF(H23="","",IF(H23&gt;J23,1,0))</f>
      </c>
      <c r="M23" s="24" t="s">
        <v>2</v>
      </c>
      <c r="N23" s="25">
        <f>IF(J23="","",IF(H23&gt;J23,0,1))</f>
      </c>
      <c r="O23" s="85"/>
      <c r="P23" s="85"/>
      <c r="Q23" s="85"/>
      <c r="R23" s="85"/>
      <c r="S23" s="85"/>
      <c r="T23" s="285">
        <f>IF(P24=2,2,0)</f>
        <v>0</v>
      </c>
      <c r="U23" s="291" t="s">
        <v>2</v>
      </c>
      <c r="V23" s="288">
        <f>IF(R24=2,2,0)</f>
        <v>0</v>
      </c>
      <c r="W23" s="85"/>
      <c r="X23" s="95"/>
      <c r="Y23" s="85"/>
      <c r="Z23" s="85"/>
      <c r="AA23" s="1"/>
      <c r="AC23" s="14"/>
      <c r="AD23" s="37"/>
      <c r="AE23" s="7"/>
      <c r="AF23" s="7"/>
      <c r="AG23" s="7"/>
    </row>
    <row r="24" spans="1:33" ht="13.5" customHeight="1" thickBot="1">
      <c r="A24" s="37"/>
      <c r="B24" s="278">
        <v>2</v>
      </c>
      <c r="C24" s="200">
        <v>3</v>
      </c>
      <c r="D24" s="268">
        <f>G11</f>
        <v>0</v>
      </c>
      <c r="E24" s="200">
        <v>4</v>
      </c>
      <c r="F24" s="268">
        <f>G13</f>
        <v>0</v>
      </c>
      <c r="G24" s="303">
        <f>G7</f>
        <v>0</v>
      </c>
      <c r="H24" s="23"/>
      <c r="I24" s="24" t="s">
        <v>2</v>
      </c>
      <c r="J24" s="23"/>
      <c r="K24" s="206">
        <f>COUNT(H24,J24)</f>
        <v>0</v>
      </c>
      <c r="L24" s="25">
        <f>IF(H24="","",IF(H24&gt;J24,1,0))</f>
      </c>
      <c r="M24" s="24" t="s">
        <v>2</v>
      </c>
      <c r="N24" s="25">
        <f>IF(J24="","",IF(H24&gt;J24,0,1))</f>
      </c>
      <c r="O24" s="85"/>
      <c r="P24" s="100">
        <f>IF(K24=2,SUM(L23:L25),"")</f>
      </c>
      <c r="Q24" s="101" t="s">
        <v>2</v>
      </c>
      <c r="R24" s="102">
        <f>IF(K24=2,SUM(N23:N25),"")</f>
      </c>
      <c r="S24" s="85"/>
      <c r="T24" s="286"/>
      <c r="U24" s="292" t="s">
        <v>2</v>
      </c>
      <c r="V24" s="289"/>
      <c r="W24" s="44"/>
      <c r="X24" s="96"/>
      <c r="Y24" s="44"/>
      <c r="Z24" s="85"/>
      <c r="AA24" s="11">
        <f>T23/10000000000000</f>
        <v>0</v>
      </c>
      <c r="AC24" s="11">
        <f>V23/10000000000000</f>
        <v>0</v>
      </c>
      <c r="AD24" s="37"/>
      <c r="AE24" s="7"/>
      <c r="AF24" s="7"/>
      <c r="AG24" s="7"/>
    </row>
    <row r="25" spans="1:33" ht="13.5" customHeight="1" thickBot="1">
      <c r="A25" s="37"/>
      <c r="B25" s="279"/>
      <c r="C25" s="201"/>
      <c r="D25" s="269"/>
      <c r="E25" s="201"/>
      <c r="F25" s="269"/>
      <c r="G25" s="304"/>
      <c r="H25" s="23"/>
      <c r="I25" s="24" t="s">
        <v>2</v>
      </c>
      <c r="J25" s="23"/>
      <c r="K25" s="206">
        <f>COUNT(H25,J25)</f>
        <v>0</v>
      </c>
      <c r="L25" s="25">
        <f>IF(H25="","",IF(H25&gt;J25,1,0))</f>
      </c>
      <c r="M25" s="24" t="s">
        <v>2</v>
      </c>
      <c r="N25" s="25">
        <f>IF(J25="","",IF(H25&gt;J25,0,1))</f>
      </c>
      <c r="O25" s="85"/>
      <c r="P25" s="85"/>
      <c r="Q25" s="85"/>
      <c r="R25" s="85"/>
      <c r="S25" s="85"/>
      <c r="T25" s="287"/>
      <c r="U25" s="293"/>
      <c r="V25" s="290"/>
      <c r="W25" s="85"/>
      <c r="X25" s="95"/>
      <c r="Y25" s="85"/>
      <c r="Z25" s="85"/>
      <c r="AA25" s="11"/>
      <c r="AC25" s="11"/>
      <c r="AD25" s="37"/>
      <c r="AE25" s="7"/>
      <c r="AF25" s="7"/>
      <c r="AG25" s="7"/>
    </row>
    <row r="26" spans="1:33" ht="6" customHeight="1" thickBot="1">
      <c r="A26" s="37"/>
      <c r="B26" s="77"/>
      <c r="C26" s="78"/>
      <c r="D26" s="79"/>
      <c r="E26" s="78"/>
      <c r="F26" s="79"/>
      <c r="G26" s="80"/>
      <c r="H26" s="82"/>
      <c r="I26" s="81"/>
      <c r="J26" s="82"/>
      <c r="K26" s="207"/>
      <c r="L26" s="82"/>
      <c r="M26" s="81"/>
      <c r="N26" s="82"/>
      <c r="O26" s="85"/>
      <c r="P26" s="85"/>
      <c r="Q26" s="85"/>
      <c r="R26" s="85"/>
      <c r="S26" s="85"/>
      <c r="T26" s="85"/>
      <c r="U26" s="85"/>
      <c r="V26" s="85"/>
      <c r="W26" s="85"/>
      <c r="X26" s="95"/>
      <c r="Y26" s="85"/>
      <c r="Z26" s="85"/>
      <c r="AA26" s="83"/>
      <c r="AB26" s="84"/>
      <c r="AC26" s="83"/>
      <c r="AD26" s="37"/>
      <c r="AE26" s="7"/>
      <c r="AF26" s="7"/>
      <c r="AG26" s="7"/>
    </row>
    <row r="27" spans="1:33" ht="13.5" customHeight="1" thickBot="1">
      <c r="A27" s="37"/>
      <c r="B27" s="277">
        <v>3</v>
      </c>
      <c r="C27" s="199"/>
      <c r="D27" s="267">
        <f>G11</f>
        <v>0</v>
      </c>
      <c r="E27" s="199"/>
      <c r="F27" s="267">
        <f>G7</f>
        <v>0</v>
      </c>
      <c r="G27" s="302"/>
      <c r="H27" s="23"/>
      <c r="I27" s="24" t="s">
        <v>2</v>
      </c>
      <c r="J27" s="23"/>
      <c r="K27" s="206">
        <f>COUNT(H27,J27)</f>
        <v>0</v>
      </c>
      <c r="L27" s="25">
        <f>IF(H27="","",IF(H27&gt;J27,1,0))</f>
      </c>
      <c r="M27" s="24" t="s">
        <v>2</v>
      </c>
      <c r="N27" s="25">
        <f>IF(J27="","",IF(H27&gt;J27,0,1))</f>
      </c>
      <c r="O27" s="85"/>
      <c r="P27" s="85"/>
      <c r="Q27" s="85"/>
      <c r="R27" s="85"/>
      <c r="S27" s="85"/>
      <c r="T27" s="285">
        <f>IF(P28=2,2,0)</f>
        <v>0</v>
      </c>
      <c r="U27" s="291" t="s">
        <v>2</v>
      </c>
      <c r="V27" s="288">
        <f>IF(R28=2,2,0)</f>
        <v>0</v>
      </c>
      <c r="W27" s="85"/>
      <c r="X27" s="95"/>
      <c r="Y27" s="85"/>
      <c r="Z27" s="85"/>
      <c r="AA27" s="1"/>
      <c r="AC27" s="14"/>
      <c r="AD27" s="37"/>
      <c r="AE27" s="7"/>
      <c r="AF27" s="7"/>
      <c r="AG27" s="7"/>
    </row>
    <row r="28" spans="1:33" ht="13.5" customHeight="1" thickBot="1">
      <c r="A28" s="37"/>
      <c r="B28" s="278">
        <v>3</v>
      </c>
      <c r="C28" s="200">
        <v>3</v>
      </c>
      <c r="D28" s="268">
        <f>G11</f>
        <v>0</v>
      </c>
      <c r="E28" s="200">
        <v>1</v>
      </c>
      <c r="F28" s="268">
        <f>G7</f>
        <v>0</v>
      </c>
      <c r="G28" s="303">
        <f>G9</f>
        <v>0</v>
      </c>
      <c r="H28" s="23"/>
      <c r="I28" s="24" t="s">
        <v>2</v>
      </c>
      <c r="J28" s="23"/>
      <c r="K28" s="206">
        <f>COUNT(H28,J28)</f>
        <v>0</v>
      </c>
      <c r="L28" s="25">
        <f>IF(H28="","",IF(H28&gt;J28,1,0))</f>
      </c>
      <c r="M28" s="24" t="s">
        <v>2</v>
      </c>
      <c r="N28" s="25">
        <f>IF(J28="","",IF(H28&gt;J28,0,1))</f>
      </c>
      <c r="O28" s="85"/>
      <c r="P28" s="100">
        <f>IF(K28=2,SUM(L27:L29),"")</f>
      </c>
      <c r="Q28" s="101" t="s">
        <v>2</v>
      </c>
      <c r="R28" s="102">
        <f>IF(K28=2,SUM(N27:N29),"")</f>
      </c>
      <c r="S28" s="85"/>
      <c r="T28" s="286"/>
      <c r="U28" s="292" t="s">
        <v>2</v>
      </c>
      <c r="V28" s="289"/>
      <c r="W28" s="44"/>
      <c r="X28" s="96"/>
      <c r="Y28" s="44"/>
      <c r="Z28" s="85"/>
      <c r="AA28" s="11">
        <f>T27/10000000000000</f>
        <v>0</v>
      </c>
      <c r="AC28" s="11">
        <f>V27/10000000000000</f>
        <v>0</v>
      </c>
      <c r="AD28" s="37"/>
      <c r="AE28" s="7"/>
      <c r="AF28" s="7"/>
      <c r="AG28" s="7"/>
    </row>
    <row r="29" spans="1:33" ht="13.5" customHeight="1" thickBot="1">
      <c r="A29" s="37"/>
      <c r="B29" s="279"/>
      <c r="C29" s="201"/>
      <c r="D29" s="269"/>
      <c r="E29" s="201"/>
      <c r="F29" s="269"/>
      <c r="G29" s="304"/>
      <c r="H29" s="23"/>
      <c r="I29" s="24" t="s">
        <v>2</v>
      </c>
      <c r="J29" s="23"/>
      <c r="K29" s="206">
        <f>COUNT(H29,J29)</f>
        <v>0</v>
      </c>
      <c r="L29" s="25">
        <f>IF(H29="","",IF(H29&gt;J29,1,0))</f>
      </c>
      <c r="M29" s="24" t="s">
        <v>2</v>
      </c>
      <c r="N29" s="25">
        <f>IF(J29="","",IF(H29&gt;J29,0,1))</f>
      </c>
      <c r="O29" s="85"/>
      <c r="P29" s="85"/>
      <c r="Q29" s="85"/>
      <c r="R29" s="85"/>
      <c r="S29" s="85"/>
      <c r="T29" s="287"/>
      <c r="U29" s="293"/>
      <c r="V29" s="290"/>
      <c r="W29" s="85"/>
      <c r="X29" s="95"/>
      <c r="Y29" s="85"/>
      <c r="Z29" s="85"/>
      <c r="AA29" s="11"/>
      <c r="AC29" s="11"/>
      <c r="AD29" s="37"/>
      <c r="AE29" s="7"/>
      <c r="AF29" s="7"/>
      <c r="AG29" s="7"/>
    </row>
    <row r="30" spans="1:33" ht="6" customHeight="1" thickBot="1">
      <c r="A30" s="37"/>
      <c r="B30" s="77"/>
      <c r="C30" s="78"/>
      <c r="D30" s="79"/>
      <c r="E30" s="78"/>
      <c r="F30" s="79"/>
      <c r="G30" s="80"/>
      <c r="H30" s="82"/>
      <c r="I30" s="81"/>
      <c r="J30" s="82"/>
      <c r="K30" s="207"/>
      <c r="L30" s="82"/>
      <c r="M30" s="81"/>
      <c r="N30" s="82"/>
      <c r="O30" s="85"/>
      <c r="P30" s="85"/>
      <c r="Q30" s="85"/>
      <c r="R30" s="85"/>
      <c r="S30" s="85"/>
      <c r="T30" s="85"/>
      <c r="U30" s="85"/>
      <c r="V30" s="85"/>
      <c r="W30" s="85"/>
      <c r="X30" s="95"/>
      <c r="Y30" s="85"/>
      <c r="Z30" s="85"/>
      <c r="AA30" s="83"/>
      <c r="AB30" s="84"/>
      <c r="AC30" s="83"/>
      <c r="AD30" s="37"/>
      <c r="AE30" s="7"/>
      <c r="AF30" s="7"/>
      <c r="AG30" s="7"/>
    </row>
    <row r="31" spans="1:33" ht="13.5" customHeight="1" thickBot="1">
      <c r="A31" s="37"/>
      <c r="B31" s="277">
        <v>4</v>
      </c>
      <c r="C31" s="199"/>
      <c r="D31" s="267">
        <f>G9</f>
        <v>0</v>
      </c>
      <c r="E31" s="199"/>
      <c r="F31" s="267">
        <f>G13</f>
        <v>0</v>
      </c>
      <c r="G31" s="302"/>
      <c r="H31" s="23"/>
      <c r="I31" s="24" t="s">
        <v>2</v>
      </c>
      <c r="J31" s="23"/>
      <c r="K31" s="206">
        <f>COUNT(H31,J31)</f>
        <v>0</v>
      </c>
      <c r="L31" s="25">
        <f>IF(H31="","",IF(H31&gt;J31,1,0))</f>
      </c>
      <c r="M31" s="24" t="s">
        <v>2</v>
      </c>
      <c r="N31" s="25">
        <f>IF(J31="","",IF(H31&gt;J31,0,1))</f>
      </c>
      <c r="O31" s="85"/>
      <c r="P31" s="85"/>
      <c r="Q31" s="85"/>
      <c r="R31" s="85"/>
      <c r="S31" s="85"/>
      <c r="T31" s="285">
        <f>IF(P32=2,2,0)</f>
        <v>0</v>
      </c>
      <c r="U31" s="291" t="s">
        <v>2</v>
      </c>
      <c r="V31" s="288">
        <f>IF(R32=2,2,0)</f>
        <v>0</v>
      </c>
      <c r="W31" s="85"/>
      <c r="X31" s="95"/>
      <c r="Y31" s="85"/>
      <c r="Z31" s="85"/>
      <c r="AA31" s="1"/>
      <c r="AB31" s="7"/>
      <c r="AC31" s="14"/>
      <c r="AD31" s="37"/>
      <c r="AE31" s="7"/>
      <c r="AF31" s="7"/>
      <c r="AG31" s="7"/>
    </row>
    <row r="32" spans="1:33" ht="13.5" customHeight="1" thickBot="1">
      <c r="A32" s="37"/>
      <c r="B32" s="278">
        <v>4</v>
      </c>
      <c r="C32" s="200">
        <v>2</v>
      </c>
      <c r="D32" s="268">
        <f>G9</f>
        <v>0</v>
      </c>
      <c r="E32" s="200">
        <v>4</v>
      </c>
      <c r="F32" s="268">
        <f>G13</f>
        <v>0</v>
      </c>
      <c r="G32" s="303">
        <f>G11</f>
        <v>0</v>
      </c>
      <c r="H32" s="23"/>
      <c r="I32" s="24" t="s">
        <v>2</v>
      </c>
      <c r="J32" s="23"/>
      <c r="K32" s="206">
        <f>COUNT(H32,J32)</f>
        <v>0</v>
      </c>
      <c r="L32" s="25">
        <f>IF(H32="","",IF(H32&gt;J32,1,0))</f>
      </c>
      <c r="M32" s="24" t="s">
        <v>2</v>
      </c>
      <c r="N32" s="25">
        <f>IF(J32="","",IF(H32&gt;J32,0,1))</f>
      </c>
      <c r="O32" s="85"/>
      <c r="P32" s="100">
        <f>IF(K32=2,SUM(L31:L33),"")</f>
      </c>
      <c r="Q32" s="101" t="s">
        <v>2</v>
      </c>
      <c r="R32" s="102">
        <f>IF(K32=2,SUM(N31:N33),"")</f>
      </c>
      <c r="S32" s="85"/>
      <c r="T32" s="286"/>
      <c r="U32" s="292"/>
      <c r="V32" s="289"/>
      <c r="W32" s="44"/>
      <c r="X32" s="96"/>
      <c r="Y32" s="44"/>
      <c r="Z32" s="85"/>
      <c r="AA32" s="11">
        <f>T31/10000000000000</f>
        <v>0</v>
      </c>
      <c r="AC32" s="11">
        <f>V31/10000000000000</f>
        <v>0</v>
      </c>
      <c r="AD32" s="37"/>
      <c r="AE32" s="7"/>
      <c r="AF32" s="7"/>
      <c r="AG32" s="7"/>
    </row>
    <row r="33" spans="1:33" ht="13.5" customHeight="1" thickBot="1">
      <c r="A33" s="37"/>
      <c r="B33" s="279"/>
      <c r="C33" s="201"/>
      <c r="D33" s="269"/>
      <c r="E33" s="201"/>
      <c r="F33" s="269"/>
      <c r="G33" s="304"/>
      <c r="H33" s="23"/>
      <c r="I33" s="24" t="s">
        <v>2</v>
      </c>
      <c r="J33" s="23"/>
      <c r="K33" s="206">
        <f>COUNT(H33,J33)</f>
        <v>0</v>
      </c>
      <c r="L33" s="25">
        <f>IF(H33="","",IF(H33&gt;J33,1,0))</f>
      </c>
      <c r="M33" s="24" t="s">
        <v>2</v>
      </c>
      <c r="N33" s="25">
        <f>IF(J33="","",IF(H33&gt;J33,0,1))</f>
      </c>
      <c r="O33" s="85"/>
      <c r="P33" s="85"/>
      <c r="Q33" s="85"/>
      <c r="R33" s="85"/>
      <c r="S33" s="85"/>
      <c r="T33" s="287"/>
      <c r="U33" s="293"/>
      <c r="V33" s="290"/>
      <c r="W33" s="85"/>
      <c r="X33" s="95"/>
      <c r="Y33" s="85"/>
      <c r="Z33" s="85"/>
      <c r="AA33" s="11"/>
      <c r="AC33" s="11"/>
      <c r="AD33" s="37"/>
      <c r="AE33" s="7"/>
      <c r="AF33" s="7"/>
      <c r="AG33" s="7"/>
    </row>
    <row r="34" spans="1:33" ht="6" customHeight="1" thickBot="1">
      <c r="A34" s="37"/>
      <c r="B34" s="77"/>
      <c r="C34" s="78"/>
      <c r="D34" s="79"/>
      <c r="E34" s="78"/>
      <c r="F34" s="79"/>
      <c r="G34" s="80"/>
      <c r="H34" s="82"/>
      <c r="I34" s="81"/>
      <c r="J34" s="82"/>
      <c r="K34" s="207"/>
      <c r="L34" s="82"/>
      <c r="M34" s="81"/>
      <c r="N34" s="82"/>
      <c r="O34" s="85"/>
      <c r="P34" s="85"/>
      <c r="Q34" s="85"/>
      <c r="R34" s="85"/>
      <c r="S34" s="85"/>
      <c r="T34" s="85"/>
      <c r="U34" s="85"/>
      <c r="V34" s="85"/>
      <c r="W34" s="85"/>
      <c r="X34" s="95"/>
      <c r="Y34" s="85"/>
      <c r="Z34" s="85"/>
      <c r="AA34" s="83"/>
      <c r="AB34" s="84"/>
      <c r="AC34" s="83"/>
      <c r="AD34" s="37"/>
      <c r="AE34" s="7"/>
      <c r="AF34" s="7"/>
      <c r="AG34" s="7"/>
    </row>
    <row r="35" spans="1:33" ht="13.5" customHeight="1" thickBot="1">
      <c r="A35" s="37"/>
      <c r="B35" s="277">
        <v>5</v>
      </c>
      <c r="C35" s="199"/>
      <c r="D35" s="267">
        <f>G7</f>
        <v>0</v>
      </c>
      <c r="E35" s="199"/>
      <c r="F35" s="267">
        <f>G13</f>
        <v>0</v>
      </c>
      <c r="G35" s="302"/>
      <c r="H35" s="23"/>
      <c r="I35" s="24" t="s">
        <v>2</v>
      </c>
      <c r="J35" s="23"/>
      <c r="K35" s="206">
        <f>COUNT(H35,J35)</f>
        <v>0</v>
      </c>
      <c r="L35" s="25">
        <f>IF(H35="","",IF(H35&gt;J35,1,0))</f>
      </c>
      <c r="M35" s="24" t="s">
        <v>2</v>
      </c>
      <c r="N35" s="25">
        <f>IF(J35="","",IF(H35&gt;J35,0,1))</f>
      </c>
      <c r="O35" s="85"/>
      <c r="P35" s="85"/>
      <c r="Q35" s="85"/>
      <c r="R35" s="85"/>
      <c r="S35" s="85"/>
      <c r="T35" s="285">
        <f>IF(P36=2,2,0)</f>
        <v>0</v>
      </c>
      <c r="U35" s="291" t="s">
        <v>2</v>
      </c>
      <c r="V35" s="288">
        <f>IF(R36=2,2,0)</f>
        <v>0</v>
      </c>
      <c r="W35" s="85"/>
      <c r="X35" s="95"/>
      <c r="Y35" s="85"/>
      <c r="Z35" s="85"/>
      <c r="AA35" s="1"/>
      <c r="AC35" s="14"/>
      <c r="AD35" s="37"/>
      <c r="AE35" s="7"/>
      <c r="AF35" s="7"/>
      <c r="AG35" s="7"/>
    </row>
    <row r="36" spans="1:33" ht="13.5" customHeight="1" thickBot="1">
      <c r="A36" s="37"/>
      <c r="B36" s="278">
        <v>5</v>
      </c>
      <c r="C36" s="200">
        <v>1</v>
      </c>
      <c r="D36" s="268">
        <f>G7</f>
        <v>0</v>
      </c>
      <c r="E36" s="200">
        <v>4</v>
      </c>
      <c r="F36" s="268">
        <f>G13</f>
        <v>0</v>
      </c>
      <c r="G36" s="303">
        <f>G9</f>
        <v>0</v>
      </c>
      <c r="H36" s="23"/>
      <c r="I36" s="24" t="s">
        <v>2</v>
      </c>
      <c r="J36" s="23"/>
      <c r="K36" s="206">
        <f>COUNT(H36,J36)</f>
        <v>0</v>
      </c>
      <c r="L36" s="25">
        <f>IF(H36="","",IF(H36&gt;J36,1,0))</f>
      </c>
      <c r="M36" s="24" t="s">
        <v>2</v>
      </c>
      <c r="N36" s="25">
        <f>IF(J36="","",IF(H36&gt;J36,0,1))</f>
      </c>
      <c r="O36" s="85"/>
      <c r="P36" s="100">
        <f>IF(K36=2,SUM(L35:L37),"")</f>
      </c>
      <c r="Q36" s="101" t="s">
        <v>2</v>
      </c>
      <c r="R36" s="102">
        <f>IF(K36=2,SUM(N35:N37),"")</f>
      </c>
      <c r="S36" s="85"/>
      <c r="T36" s="286"/>
      <c r="U36" s="292"/>
      <c r="V36" s="289"/>
      <c r="W36" s="44"/>
      <c r="X36" s="96"/>
      <c r="Y36" s="44"/>
      <c r="Z36" s="85"/>
      <c r="AA36" s="11">
        <f>T35/10000000000000</f>
        <v>0</v>
      </c>
      <c r="AC36" s="11">
        <f>V35/10000000000000</f>
        <v>0</v>
      </c>
      <c r="AD36" s="37"/>
      <c r="AE36" s="7"/>
      <c r="AF36" s="7"/>
      <c r="AG36" s="7"/>
    </row>
    <row r="37" spans="1:33" ht="13.5" customHeight="1" thickBot="1">
      <c r="A37" s="37"/>
      <c r="B37" s="279"/>
      <c r="C37" s="201"/>
      <c r="D37" s="269"/>
      <c r="E37" s="201"/>
      <c r="F37" s="269"/>
      <c r="G37" s="304"/>
      <c r="H37" s="23"/>
      <c r="I37" s="24" t="s">
        <v>2</v>
      </c>
      <c r="J37" s="23"/>
      <c r="K37" s="206">
        <f>COUNT(H37,J37)</f>
        <v>0</v>
      </c>
      <c r="L37" s="25">
        <f>IF(H37="","",IF(H37&gt;J37,1,0))</f>
      </c>
      <c r="M37" s="24" t="s">
        <v>2</v>
      </c>
      <c r="N37" s="25">
        <f>IF(J37="","",IF(H37&gt;J37,0,1))</f>
      </c>
      <c r="O37" s="85"/>
      <c r="P37" s="85"/>
      <c r="Q37" s="85"/>
      <c r="R37" s="85"/>
      <c r="S37" s="85"/>
      <c r="T37" s="287"/>
      <c r="U37" s="293"/>
      <c r="V37" s="290"/>
      <c r="W37" s="85"/>
      <c r="X37" s="95"/>
      <c r="Y37" s="85"/>
      <c r="Z37" s="85"/>
      <c r="AA37" s="11"/>
      <c r="AC37" s="11"/>
      <c r="AD37" s="37"/>
      <c r="AE37" s="7"/>
      <c r="AF37" s="7"/>
      <c r="AG37" s="7"/>
    </row>
    <row r="38" spans="1:33" ht="6" customHeight="1" thickBot="1">
      <c r="A38" s="37"/>
      <c r="B38" s="77"/>
      <c r="C38" s="78"/>
      <c r="D38" s="79"/>
      <c r="E38" s="78"/>
      <c r="F38" s="79"/>
      <c r="G38" s="80"/>
      <c r="H38" s="82"/>
      <c r="I38" s="81"/>
      <c r="J38" s="82"/>
      <c r="K38" s="207"/>
      <c r="L38" s="82"/>
      <c r="M38" s="81"/>
      <c r="N38" s="82"/>
      <c r="O38" s="85"/>
      <c r="P38" s="85"/>
      <c r="Q38" s="85"/>
      <c r="R38" s="85"/>
      <c r="S38" s="85"/>
      <c r="T38" s="85"/>
      <c r="U38" s="85"/>
      <c r="V38" s="85"/>
      <c r="W38" s="85"/>
      <c r="X38" s="95"/>
      <c r="Y38" s="85"/>
      <c r="Z38" s="85"/>
      <c r="AA38" s="83"/>
      <c r="AB38" s="84"/>
      <c r="AC38" s="83"/>
      <c r="AD38" s="37"/>
      <c r="AE38" s="7"/>
      <c r="AF38" s="7"/>
      <c r="AG38" s="7"/>
    </row>
    <row r="39" spans="1:33" ht="13.5" thickBot="1">
      <c r="A39" s="37"/>
      <c r="B39" s="277">
        <v>6</v>
      </c>
      <c r="C39" s="199"/>
      <c r="D39" s="267">
        <f>G9</f>
        <v>0</v>
      </c>
      <c r="E39" s="199"/>
      <c r="F39" s="267">
        <f>G11</f>
        <v>0</v>
      </c>
      <c r="G39" s="302"/>
      <c r="H39" s="23"/>
      <c r="I39" s="24" t="s">
        <v>2</v>
      </c>
      <c r="J39" s="23"/>
      <c r="K39" s="206">
        <f>COUNT(H39,J39)</f>
        <v>0</v>
      </c>
      <c r="L39" s="25">
        <f>IF(H39="","",IF(H39&gt;J39,1,0))</f>
      </c>
      <c r="M39" s="24" t="s">
        <v>2</v>
      </c>
      <c r="N39" s="25">
        <f>IF(J39="","",IF(H39&gt;J39,0,1))</f>
      </c>
      <c r="O39" s="85"/>
      <c r="P39" s="85"/>
      <c r="Q39" s="85"/>
      <c r="R39" s="85"/>
      <c r="S39" s="85"/>
      <c r="T39" s="285">
        <f>IF(P40=2,2,0)</f>
        <v>0</v>
      </c>
      <c r="U39" s="291" t="s">
        <v>2</v>
      </c>
      <c r="V39" s="288">
        <f>IF(R40=2,2,0)</f>
        <v>0</v>
      </c>
      <c r="W39" s="85"/>
      <c r="X39" s="95"/>
      <c r="Y39" s="85"/>
      <c r="Z39" s="85"/>
      <c r="AA39" s="1"/>
      <c r="AC39" s="14"/>
      <c r="AD39" s="37"/>
      <c r="AE39" s="7"/>
      <c r="AF39" s="7"/>
      <c r="AG39" s="7"/>
    </row>
    <row r="40" spans="1:33" ht="13.5" thickBot="1">
      <c r="A40" s="37"/>
      <c r="B40" s="278">
        <v>6</v>
      </c>
      <c r="C40" s="200">
        <v>2</v>
      </c>
      <c r="D40" s="268">
        <f>G9</f>
        <v>0</v>
      </c>
      <c r="E40" s="200">
        <v>3</v>
      </c>
      <c r="F40" s="268">
        <f>G11</f>
        <v>0</v>
      </c>
      <c r="G40" s="303">
        <f>G7</f>
        <v>0</v>
      </c>
      <c r="H40" s="23"/>
      <c r="I40" s="24" t="s">
        <v>2</v>
      </c>
      <c r="J40" s="23"/>
      <c r="K40" s="206">
        <f>COUNT(H40,J40)</f>
        <v>0</v>
      </c>
      <c r="L40" s="25">
        <f>IF(H40="","",IF(H40&gt;J40,1,0))</f>
      </c>
      <c r="M40" s="24" t="s">
        <v>2</v>
      </c>
      <c r="N40" s="25">
        <f>IF(J40="","",IF(H40&gt;J40,0,1))</f>
      </c>
      <c r="O40" s="85"/>
      <c r="P40" s="100">
        <f>IF(K40=2,SUM(L39:L41),"")</f>
      </c>
      <c r="Q40" s="101" t="s">
        <v>2</v>
      </c>
      <c r="R40" s="102">
        <f>IF(K40=2,SUM(N39:N41),"")</f>
      </c>
      <c r="S40" s="85"/>
      <c r="T40" s="286"/>
      <c r="U40" s="292" t="s">
        <v>2</v>
      </c>
      <c r="V40" s="289"/>
      <c r="W40" s="44"/>
      <c r="X40" s="96"/>
      <c r="Y40" s="44"/>
      <c r="Z40" s="85"/>
      <c r="AA40" s="11">
        <f>T39/10000000000000</f>
        <v>0</v>
      </c>
      <c r="AC40" s="11">
        <f>V39/10000000000000</f>
        <v>0</v>
      </c>
      <c r="AD40" s="37"/>
      <c r="AE40" s="7"/>
      <c r="AF40" s="7"/>
      <c r="AG40" s="7"/>
    </row>
    <row r="41" spans="1:33" ht="13.5" thickBot="1">
      <c r="A41" s="37"/>
      <c r="B41" s="279"/>
      <c r="C41" s="201"/>
      <c r="D41" s="269"/>
      <c r="E41" s="201"/>
      <c r="F41" s="269"/>
      <c r="G41" s="304"/>
      <c r="H41" s="23"/>
      <c r="I41" s="24" t="s">
        <v>2</v>
      </c>
      <c r="J41" s="23"/>
      <c r="K41" s="206">
        <f>COUNT(H41,J41)</f>
        <v>0</v>
      </c>
      <c r="L41" s="25">
        <f>IF(H41="","",IF(H41&gt;J41,1,0))</f>
      </c>
      <c r="M41" s="24" t="s">
        <v>2</v>
      </c>
      <c r="N41" s="25">
        <f>IF(J41="","",IF(H41&gt;J41,0,1))</f>
      </c>
      <c r="O41" s="85"/>
      <c r="P41" s="85"/>
      <c r="Q41" s="85"/>
      <c r="R41" s="85"/>
      <c r="S41" s="85"/>
      <c r="T41" s="287"/>
      <c r="U41" s="293"/>
      <c r="V41" s="290"/>
      <c r="W41" s="85"/>
      <c r="X41" s="95"/>
      <c r="Y41" s="85"/>
      <c r="Z41" s="85"/>
      <c r="AA41" s="11"/>
      <c r="AC41" s="11"/>
      <c r="AD41" s="37"/>
      <c r="AE41" s="7"/>
      <c r="AF41" s="7"/>
      <c r="AG41" s="7"/>
    </row>
    <row r="42" spans="1:33" ht="6" customHeight="1" thickBot="1">
      <c r="A42" s="37"/>
      <c r="B42" s="77"/>
      <c r="C42" s="78"/>
      <c r="D42" s="79"/>
      <c r="E42" s="78"/>
      <c r="F42" s="79"/>
      <c r="G42" s="80"/>
      <c r="H42" s="82"/>
      <c r="I42" s="81"/>
      <c r="J42" s="82"/>
      <c r="K42" s="86"/>
      <c r="L42" s="82"/>
      <c r="M42" s="81"/>
      <c r="N42" s="82"/>
      <c r="O42" s="97"/>
      <c r="P42" s="98"/>
      <c r="Q42" s="98"/>
      <c r="R42" s="98"/>
      <c r="S42" s="98"/>
      <c r="T42" s="98"/>
      <c r="U42" s="98"/>
      <c r="V42" s="98"/>
      <c r="W42" s="99"/>
      <c r="X42" s="95"/>
      <c r="Y42" s="85"/>
      <c r="Z42" s="85"/>
      <c r="AA42" s="83"/>
      <c r="AB42" s="84"/>
      <c r="AC42" s="83"/>
      <c r="AD42" s="37"/>
      <c r="AE42" s="7"/>
      <c r="AF42" s="7"/>
      <c r="AG42" s="7"/>
    </row>
    <row r="43" spans="6:33" ht="13.5" customHeight="1" hidden="1">
      <c r="F43" s="1">
        <f>SUM(F7:F13)</f>
        <v>4</v>
      </c>
      <c r="H43" s="1">
        <f>COUNT(H20:H40,J20:J40)</f>
        <v>0</v>
      </c>
      <c r="W43" s="85"/>
      <c r="X43" s="85"/>
      <c r="Y43" s="85"/>
      <c r="AA43" s="1"/>
      <c r="AC43" s="14"/>
      <c r="AE43" s="7"/>
      <c r="AF43" s="7"/>
      <c r="AG43" s="7"/>
    </row>
    <row r="44" spans="1:33" ht="12.75">
      <c r="A44" s="37"/>
      <c r="B44" s="38"/>
      <c r="C44" s="38"/>
      <c r="D44" s="38"/>
      <c r="E44" s="38"/>
      <c r="F44" s="38"/>
      <c r="G44" s="38"/>
      <c r="H44" s="38"/>
      <c r="I44" s="38"/>
      <c r="J44" s="38"/>
      <c r="K44" s="42"/>
      <c r="L44" s="43"/>
      <c r="M44" s="38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37"/>
      <c r="AB44" s="37"/>
      <c r="AC44" s="51"/>
      <c r="AD44" s="37"/>
      <c r="AE44" s="7"/>
      <c r="AF44" s="7"/>
      <c r="AG44" s="7"/>
    </row>
    <row r="50" spans="1:30" ht="12.75">
      <c r="A50" s="7"/>
      <c r="B50" s="6"/>
      <c r="C50" s="6"/>
      <c r="D50" s="6"/>
      <c r="E50" s="6"/>
      <c r="F50" s="6"/>
      <c r="G50" s="6"/>
      <c r="H50" s="6"/>
      <c r="I50" s="6"/>
      <c r="J50" s="6"/>
      <c r="K50" s="59"/>
      <c r="L50" s="60"/>
      <c r="M50" s="6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7"/>
      <c r="AB50" s="7"/>
      <c r="AC50" s="13"/>
      <c r="AD50" s="7"/>
    </row>
    <row r="51" spans="1:30" ht="32.25" customHeight="1" thickBot="1">
      <c r="A51" s="7"/>
      <c r="B51" s="260" t="str">
        <f>IF(D53&lt;12,"Die Platzierung ermittelt sich aus der Reihenfolge -  1. Spielpunkte,  2. Satzdifferenz,  3. gewonnene Sätze,   4. Ball-Punkt-Differenz,  5. erzielte Ballpunkte,  6. direkter Vergleich!",IF(C53&lt;10,"In diesem Fall bitte die Platzierung manuell eintragen!","Die Platzierung ermittelt sich aus der Reihenfolge -  1. Spielpunkte,  2. Satzdifferenz,  3. gewonnene Sätze,   4. Ball-Punkt-Differenz,  5. erzielte Ballpunkte,  6. direkter Vergleich!"))</f>
        <v>Die Platzierung ermittelt sich aus der Reihenfolge -  1. Spielpunkte,  2. Satzdifferenz,  3. gewonnene Sätze,   4. Ball-Punkt-Differenz,  5. erzielte Ballpunkte,  6. direkter Vergleich!</v>
      </c>
      <c r="C51" s="261"/>
      <c r="D51" s="261"/>
      <c r="E51" s="262"/>
      <c r="F51" s="261"/>
      <c r="G51" s="261"/>
      <c r="H51" s="261"/>
      <c r="I51" s="261"/>
      <c r="J51" s="261"/>
      <c r="K51" s="261"/>
      <c r="L51" s="261"/>
      <c r="M51" s="261"/>
      <c r="N51" s="261"/>
      <c r="O51" s="261"/>
      <c r="P51" s="261"/>
      <c r="Q51" s="261"/>
      <c r="R51" s="261"/>
      <c r="S51" s="261"/>
      <c r="T51" s="261"/>
      <c r="U51" s="261"/>
      <c r="V51" s="261"/>
      <c r="W51" s="261"/>
      <c r="X51" s="261"/>
      <c r="Y51" s="261"/>
      <c r="Z51" s="261"/>
      <c r="AA51" s="261"/>
      <c r="AB51" s="263"/>
      <c r="AC51" s="13"/>
      <c r="AD51" s="158"/>
    </row>
    <row r="52" spans="1:30" ht="29.25" customHeight="1" thickBot="1">
      <c r="A52" s="7"/>
      <c r="B52" s="159"/>
      <c r="C52" s="160"/>
      <c r="D52" s="160" t="s">
        <v>18</v>
      </c>
      <c r="E52" s="205" t="str">
        <f>E3</f>
        <v>A</v>
      </c>
      <c r="F52" s="161" t="s">
        <v>11</v>
      </c>
      <c r="G52" s="162" t="s">
        <v>12</v>
      </c>
      <c r="H52" s="264" t="s">
        <v>17</v>
      </c>
      <c r="I52" s="264"/>
      <c r="J52" s="264"/>
      <c r="K52" s="162" t="s">
        <v>13</v>
      </c>
      <c r="L52" s="265" t="s">
        <v>15</v>
      </c>
      <c r="M52" s="265"/>
      <c r="N52" s="265"/>
      <c r="O52" s="163"/>
      <c r="P52" s="163"/>
      <c r="Q52" s="163"/>
      <c r="R52" s="163"/>
      <c r="S52" s="163"/>
      <c r="T52" s="266" t="s">
        <v>16</v>
      </c>
      <c r="U52" s="266"/>
      <c r="V52" s="266"/>
      <c r="W52" s="163"/>
      <c r="X52" s="163"/>
      <c r="Y52" s="163"/>
      <c r="Z52" s="164"/>
      <c r="AA52" s="58"/>
      <c r="AB52" s="58"/>
      <c r="AC52" s="113"/>
      <c r="AD52" s="7"/>
    </row>
    <row r="53" spans="1:30" ht="13.5" customHeight="1" hidden="1" thickBot="1">
      <c r="A53" s="7"/>
      <c r="B53" s="165"/>
      <c r="C53" s="68" t="e">
        <f>SUM(F56:F62)</f>
        <v>#VALUE!</v>
      </c>
      <c r="D53" s="106">
        <f>SUM(T69:T91,V69:V91)</f>
        <v>0</v>
      </c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66"/>
      <c r="AA53" s="7"/>
      <c r="AB53" s="7"/>
      <c r="AC53" s="13"/>
      <c r="AD53" s="7"/>
    </row>
    <row r="54" spans="1:30" ht="13.5" hidden="1" thickBot="1">
      <c r="A54" s="7"/>
      <c r="B54" s="167"/>
      <c r="C54" s="68"/>
      <c r="D54" s="68"/>
      <c r="E54" s="68"/>
      <c r="F54" s="8"/>
      <c r="G54" s="135" t="s">
        <v>8</v>
      </c>
      <c r="H54" s="15"/>
      <c r="I54" s="15"/>
      <c r="J54" s="68"/>
      <c r="K54" s="109"/>
      <c r="L54" s="108"/>
      <c r="M54" s="68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68"/>
      <c r="AA54" s="7"/>
      <c r="AB54" s="7"/>
      <c r="AC54" s="13"/>
      <c r="AD54" s="7"/>
    </row>
    <row r="55" spans="1:30" ht="13.5" thickBot="1">
      <c r="A55" s="7"/>
      <c r="B55" s="167"/>
      <c r="C55" s="68"/>
      <c r="D55" s="106"/>
      <c r="E55" s="68"/>
      <c r="F55" s="68"/>
      <c r="G55" s="15"/>
      <c r="H55" s="15"/>
      <c r="I55" s="15"/>
      <c r="J55" s="68"/>
      <c r="K55" s="109"/>
      <c r="L55" s="108"/>
      <c r="M55" s="68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68"/>
      <c r="AA55" s="7"/>
      <c r="AB55" s="7"/>
      <c r="AC55" s="13"/>
      <c r="AD55" s="7"/>
    </row>
    <row r="56" spans="1:30" ht="16.5" thickBot="1">
      <c r="A56" s="7"/>
      <c r="B56" s="182" t="s">
        <v>6</v>
      </c>
      <c r="C56" s="169">
        <v>1</v>
      </c>
      <c r="D56" s="220" t="str">
        <f>IF($C$4&lt;10,"FALSCH",IF($D$4=12,IF($F$7=1,$G$7,IF($F$9=1,$G$9,IF($F$11=1,$G$11,$G$13)))))</f>
        <v>FALSCH</v>
      </c>
      <c r="E56" s="8"/>
      <c r="F56" s="137" t="e">
        <f>IF(AA56=0.1,"",RANK(AC56,$AC$7:$AC$13,0))</f>
        <v>#VALUE!</v>
      </c>
      <c r="G56" s="221">
        <f>G7</f>
        <v>0</v>
      </c>
      <c r="H56" s="170">
        <f>SUM(H69:H71,J77:J79,H85:H87)</f>
        <v>0</v>
      </c>
      <c r="I56" s="171" t="s">
        <v>2</v>
      </c>
      <c r="J56" s="171">
        <f>SUM(J69:J71,H77:H79,J85:J87)</f>
        <v>0</v>
      </c>
      <c r="K56" s="114">
        <f>H56-J56</f>
        <v>0</v>
      </c>
      <c r="L56" s="170">
        <f>SUM(L69:L71,N77:N79,L85:L87)</f>
        <v>0</v>
      </c>
      <c r="M56" s="172" t="s">
        <v>2</v>
      </c>
      <c r="N56" s="173">
        <f>SUM(N69:N71,L77:L79,N85:N87)</f>
        <v>0</v>
      </c>
      <c r="O56" s="174"/>
      <c r="P56" s="257">
        <f>L56-N56</f>
        <v>0</v>
      </c>
      <c r="Q56" s="258"/>
      <c r="R56" s="259"/>
      <c r="S56" s="174"/>
      <c r="T56" s="175">
        <f>SUM(T69,V77,T85)</f>
        <v>0</v>
      </c>
      <c r="U56" s="175" t="s">
        <v>2</v>
      </c>
      <c r="V56" s="175">
        <f>SUM(V69,T77,V85)</f>
        <v>0</v>
      </c>
      <c r="W56" s="174"/>
      <c r="X56" s="174"/>
      <c r="Y56" s="174"/>
      <c r="Z56" s="176"/>
      <c r="AA56" s="11">
        <f>T56+((100+P56)/1000)+(L56/1000000)+((100+K56)/1000000000)+H56/1000000000000</f>
        <v>0.10000010000000001</v>
      </c>
      <c r="AB56" s="7"/>
      <c r="AC56" s="11" t="e">
        <f>IF(AA56=AA58,AA56+AA70,IF(AA56=AA60,AA56+AC78,IF(AA56=AA62,AA56+AA86,AA56)))</f>
        <v>#VALUE!</v>
      </c>
      <c r="AD56" s="7"/>
    </row>
    <row r="57" spans="1:30" ht="16.5" thickBot="1">
      <c r="A57" s="8"/>
      <c r="B57" s="183"/>
      <c r="C57" s="140"/>
      <c r="D57" s="8"/>
      <c r="E57" s="8"/>
      <c r="F57" s="138"/>
      <c r="G57" s="8"/>
      <c r="H57" s="170"/>
      <c r="I57" s="171"/>
      <c r="J57" s="171"/>
      <c r="K57" s="8"/>
      <c r="L57" s="177"/>
      <c r="M57" s="136"/>
      <c r="N57" s="178"/>
      <c r="O57" s="179"/>
      <c r="P57" s="178"/>
      <c r="Q57" s="178"/>
      <c r="R57" s="178"/>
      <c r="S57" s="179"/>
      <c r="T57" s="175"/>
      <c r="U57" s="175"/>
      <c r="V57" s="175"/>
      <c r="W57" s="179"/>
      <c r="X57" s="179"/>
      <c r="Y57" s="179"/>
      <c r="Z57" s="180"/>
      <c r="AA57" s="9"/>
      <c r="AB57" s="8"/>
      <c r="AC57" s="62"/>
      <c r="AD57" s="9"/>
    </row>
    <row r="58" spans="1:30" ht="16.5" thickBot="1">
      <c r="A58" s="7"/>
      <c r="B58" s="182" t="s">
        <v>6</v>
      </c>
      <c r="C58" s="169">
        <v>2</v>
      </c>
      <c r="D58" s="220" t="str">
        <f>IF($C$4&lt;10,"FALSCH",IF($D$4=12,IF($F$7=2,$G$7,IF($F$9=2,$G$9,IF($F$11=2,$G$11,$G$13)))))</f>
        <v>FALSCH</v>
      </c>
      <c r="E58" s="8"/>
      <c r="F58" s="137" t="e">
        <f>IF(AA58=0.1,"",RANK(AC58,$AC$7:$AC$13,0))</f>
        <v>#VALUE!</v>
      </c>
      <c r="G58" s="221">
        <f>G9</f>
        <v>0</v>
      </c>
      <c r="H58" s="170">
        <f>SUM(J69:J71,H81:H83,H89:H91)</f>
        <v>0</v>
      </c>
      <c r="I58" s="171" t="s">
        <v>2</v>
      </c>
      <c r="J58" s="171">
        <f>SUM(H69:H71,J81:J83,J89:J91)</f>
        <v>0</v>
      </c>
      <c r="K58" s="114">
        <f>H58-J58</f>
        <v>0</v>
      </c>
      <c r="L58" s="170">
        <f>SUM(N69:N71,L81:L83,L89:L91)</f>
        <v>0</v>
      </c>
      <c r="M58" s="172" t="s">
        <v>2</v>
      </c>
      <c r="N58" s="173">
        <f>SUM(L69:L71,N81:N83,N89:N91)</f>
        <v>0</v>
      </c>
      <c r="O58" s="174"/>
      <c r="P58" s="257">
        <f>L58-N58</f>
        <v>0</v>
      </c>
      <c r="Q58" s="258"/>
      <c r="R58" s="259"/>
      <c r="S58" s="174"/>
      <c r="T58" s="175">
        <f>SUM(V69,T81,T89)</f>
        <v>0</v>
      </c>
      <c r="U58" s="175" t="s">
        <v>2</v>
      </c>
      <c r="V58" s="175">
        <f>SUM(T69,V81,V89)</f>
        <v>0</v>
      </c>
      <c r="W58" s="174"/>
      <c r="X58" s="174"/>
      <c r="Y58" s="174"/>
      <c r="Z58" s="176"/>
      <c r="AA58" s="11">
        <f>T58+((100+P58)/1000)+(L58/1000000)+((100+K58)/1000000000)+H58/1000000000000</f>
        <v>0.10000010000000001</v>
      </c>
      <c r="AB58" s="8"/>
      <c r="AC58" s="11" t="e">
        <f>IF(AA58=AA56,AA58+AC70,IF(AA58=AA60,AA58+AA90,IF(AA58=AA62,AA58+AA82,AA58)))</f>
        <v>#VALUE!</v>
      </c>
      <c r="AD58" s="7"/>
    </row>
    <row r="59" spans="1:30" ht="16.5" thickBot="1">
      <c r="A59" s="8"/>
      <c r="B59" s="183"/>
      <c r="C59" s="140"/>
      <c r="D59" s="8"/>
      <c r="E59" s="8"/>
      <c r="F59" s="138"/>
      <c r="G59" s="8"/>
      <c r="H59" s="139"/>
      <c r="I59" s="136"/>
      <c r="J59" s="171"/>
      <c r="K59" s="8"/>
      <c r="L59" s="177"/>
      <c r="M59" s="136"/>
      <c r="N59" s="178"/>
      <c r="O59" s="179"/>
      <c r="P59" s="178"/>
      <c r="Q59" s="178"/>
      <c r="R59" s="178"/>
      <c r="S59" s="179"/>
      <c r="T59" s="175"/>
      <c r="U59" s="175"/>
      <c r="V59" s="175"/>
      <c r="W59" s="179"/>
      <c r="X59" s="179"/>
      <c r="Y59" s="179"/>
      <c r="Z59" s="180"/>
      <c r="AA59" s="9"/>
      <c r="AB59" s="8"/>
      <c r="AC59" s="62"/>
      <c r="AD59" s="9"/>
    </row>
    <row r="60" spans="1:30" ht="16.5" thickBot="1">
      <c r="A60" s="7"/>
      <c r="B60" s="182" t="s">
        <v>6</v>
      </c>
      <c r="C60" s="169">
        <v>3</v>
      </c>
      <c r="D60" s="220" t="str">
        <f>IF($C$4&lt;10,"FALSCH",IF($D$4=12,IF($F$7=3,$G$7,IF($F$9=3,$G$9,IF($F$11=3,$G$11,$G$13)))))</f>
        <v>FALSCH</v>
      </c>
      <c r="E60" s="8"/>
      <c r="F60" s="137" t="e">
        <f>IF(AA60=0.1,"",RANK(AC60,$AC$7:$AC$13,0))</f>
        <v>#VALUE!</v>
      </c>
      <c r="G60" s="221">
        <f>G11</f>
        <v>0</v>
      </c>
      <c r="H60" s="170">
        <f>SUM(H73:H75,H77:H79,J89:J91)</f>
        <v>0</v>
      </c>
      <c r="I60" s="171" t="s">
        <v>2</v>
      </c>
      <c r="J60" s="171">
        <f>SUM(J73:J75,J77:J79,H89:H91)</f>
        <v>0</v>
      </c>
      <c r="K60" s="114">
        <f>H60-J60</f>
        <v>0</v>
      </c>
      <c r="L60" s="170">
        <f>SUM(L73:L75,L77:L79,N89:N91)</f>
        <v>0</v>
      </c>
      <c r="M60" s="172" t="s">
        <v>2</v>
      </c>
      <c r="N60" s="173">
        <f>SUM(N73:N75,N77:N79,L89:L91)</f>
        <v>0</v>
      </c>
      <c r="O60" s="174"/>
      <c r="P60" s="257">
        <f>L60-N60</f>
        <v>0</v>
      </c>
      <c r="Q60" s="258"/>
      <c r="R60" s="259"/>
      <c r="S60" s="174"/>
      <c r="T60" s="175">
        <f>SUM(T73,T77,V89)</f>
        <v>0</v>
      </c>
      <c r="U60" s="175" t="s">
        <v>2</v>
      </c>
      <c r="V60" s="175">
        <f>SUM(V73,V77,T89)</f>
        <v>0</v>
      </c>
      <c r="W60" s="174"/>
      <c r="X60" s="174"/>
      <c r="Y60" s="174"/>
      <c r="Z60" s="176"/>
      <c r="AA60" s="11">
        <f>T60+((100+P60)/1000)+(L60/1000000)+((100+K60)/1000000000)+H60/1000000000000</f>
        <v>0.10000010000000001</v>
      </c>
      <c r="AB60" s="8"/>
      <c r="AC60" s="11" t="e">
        <f>IF(AA60=AA56,AA60+AA78,IF(AA60=AA58,AA60+AC90,IF(AA60=AA62,AA60+AA74,AA60)))</f>
        <v>#VALUE!</v>
      </c>
      <c r="AD60" s="7"/>
    </row>
    <row r="61" spans="1:30" ht="16.5" thickBot="1">
      <c r="A61" s="8"/>
      <c r="B61" s="183"/>
      <c r="C61" s="140"/>
      <c r="D61" s="8"/>
      <c r="E61" s="8"/>
      <c r="F61" s="138"/>
      <c r="G61" s="8"/>
      <c r="H61" s="170"/>
      <c r="I61" s="171"/>
      <c r="J61" s="171"/>
      <c r="K61" s="8"/>
      <c r="L61" s="177"/>
      <c r="M61" s="136"/>
      <c r="N61" s="178"/>
      <c r="O61" s="179"/>
      <c r="P61" s="178"/>
      <c r="Q61" s="178"/>
      <c r="R61" s="178"/>
      <c r="S61" s="179"/>
      <c r="T61" s="175"/>
      <c r="U61" s="175"/>
      <c r="V61" s="175"/>
      <c r="W61" s="179"/>
      <c r="X61" s="179"/>
      <c r="Y61" s="179"/>
      <c r="Z61" s="180"/>
      <c r="AA61" s="9"/>
      <c r="AB61" s="8"/>
      <c r="AC61" s="62"/>
      <c r="AD61" s="9"/>
    </row>
    <row r="62" spans="1:30" ht="16.5" thickBot="1">
      <c r="A62" s="7"/>
      <c r="B62" s="182" t="s">
        <v>6</v>
      </c>
      <c r="C62" s="169">
        <v>4</v>
      </c>
      <c r="D62" s="220" t="str">
        <f>IF($C$4&lt;10,"FALSCH",IF($D$4=12,IF($F$7=4,$G$7,IF($F$9=4,$G$9,IF($F$11=4,$G$11,$G$13)))))</f>
        <v>FALSCH</v>
      </c>
      <c r="E62" s="8"/>
      <c r="F62" s="137" t="e">
        <f>IF(AA62=0.1,"",RANK(AC62,$AC$7:$AC$13,0))</f>
        <v>#VALUE!</v>
      </c>
      <c r="G62" s="221">
        <f>G13</f>
        <v>0</v>
      </c>
      <c r="H62" s="170">
        <f>SUM(J73:J75,J81:J83,J85:J87)</f>
        <v>0</v>
      </c>
      <c r="I62" s="171" t="s">
        <v>2</v>
      </c>
      <c r="J62" s="171">
        <f>SUM(H73:H75,H81:H83,H85:H87)</f>
        <v>0</v>
      </c>
      <c r="K62" s="114">
        <f>H62-J62</f>
        <v>0</v>
      </c>
      <c r="L62" s="170">
        <f>SUM(N73:N75,N81:N83,N85:N87)</f>
        <v>0</v>
      </c>
      <c r="M62" s="172" t="s">
        <v>2</v>
      </c>
      <c r="N62" s="173">
        <f>SUM(L73:L75,L81:L83,L85:L87)</f>
        <v>0</v>
      </c>
      <c r="O62" s="174"/>
      <c r="P62" s="257">
        <f>L62-N62</f>
        <v>0</v>
      </c>
      <c r="Q62" s="258"/>
      <c r="R62" s="259"/>
      <c r="S62" s="174"/>
      <c r="T62" s="175">
        <f>SUM(V73,V81,V85)</f>
        <v>0</v>
      </c>
      <c r="U62" s="175" t="s">
        <v>2</v>
      </c>
      <c r="V62" s="175">
        <f>SUM(T73,T81,T85)</f>
        <v>0</v>
      </c>
      <c r="W62" s="174"/>
      <c r="X62" s="174"/>
      <c r="Y62" s="174"/>
      <c r="Z62" s="176"/>
      <c r="AA62" s="11">
        <f>T62+((100+P62)/1000)+(L62/1000000)+((100+K62)/1000000000)+H62/1000000000000</f>
        <v>0.10000010000000001</v>
      </c>
      <c r="AB62" s="8"/>
      <c r="AC62" s="11" t="e">
        <f>IF(AA62=AA56,AA62+AC86,IF(AA62=AA58,AA62+AC82,IF(AA62=AA60,AA62+AC74,AA62)))</f>
        <v>#VALUE!</v>
      </c>
      <c r="AD62" s="7"/>
    </row>
    <row r="63" spans="1:30" ht="15.75">
      <c r="A63" s="7"/>
      <c r="B63" s="184"/>
      <c r="C63" s="185"/>
      <c r="D63" s="186"/>
      <c r="E63" s="181"/>
      <c r="F63" s="187"/>
      <c r="G63" s="222"/>
      <c r="H63" s="188"/>
      <c r="I63" s="189"/>
      <c r="J63" s="189"/>
      <c r="K63" s="190"/>
      <c r="L63" s="188"/>
      <c r="M63" s="191"/>
      <c r="N63" s="192"/>
      <c r="O63" s="193"/>
      <c r="P63" s="194"/>
      <c r="Q63" s="194"/>
      <c r="R63" s="194"/>
      <c r="S63" s="193"/>
      <c r="T63" s="195"/>
      <c r="U63" s="195"/>
      <c r="V63" s="195"/>
      <c r="W63" s="193"/>
      <c r="X63" s="193"/>
      <c r="Y63" s="193"/>
      <c r="Z63" s="196"/>
      <c r="AA63" s="11"/>
      <c r="AB63" s="8"/>
      <c r="AC63" s="11"/>
      <c r="AD63" s="7"/>
    </row>
    <row r="64" spans="1:30" ht="7.5" customHeight="1" thickBot="1">
      <c r="A64" s="8"/>
      <c r="B64" s="8"/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  <c r="S64" s="181"/>
      <c r="T64" s="181"/>
      <c r="U64" s="181"/>
      <c r="V64" s="181"/>
      <c r="W64" s="181"/>
      <c r="X64" s="8"/>
      <c r="Y64" s="8"/>
      <c r="Z64" s="8"/>
      <c r="AA64" s="9"/>
      <c r="AB64" s="7"/>
      <c r="AC64" s="13"/>
      <c r="AD64" s="7"/>
    </row>
    <row r="65" spans="1:30" ht="15.75" customHeight="1" hidden="1" thickBot="1" thickTop="1">
      <c r="A65" s="63"/>
      <c r="B65" s="251" t="s">
        <v>14</v>
      </c>
      <c r="C65" s="252"/>
      <c r="D65" s="225" t="s">
        <v>10</v>
      </c>
      <c r="E65" s="226"/>
      <c r="F65" s="226"/>
      <c r="G65" s="227"/>
      <c r="H65" s="223" t="s">
        <v>9</v>
      </c>
      <c r="I65" s="224"/>
      <c r="J65" s="253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64"/>
      <c r="AD65" s="8"/>
    </row>
    <row r="66" spans="1:30" ht="21.75" hidden="1" thickBot="1" thickTop="1">
      <c r="A66" s="7"/>
      <c r="B66" s="6"/>
      <c r="C66" s="68"/>
      <c r="D66" s="65"/>
      <c r="E66" s="66"/>
      <c r="F66" s="65"/>
      <c r="G66" s="6"/>
      <c r="H66" s="214" t="s">
        <v>7</v>
      </c>
      <c r="I66" s="215"/>
      <c r="J66" s="214" t="s">
        <v>7</v>
      </c>
      <c r="K66" s="59"/>
      <c r="L66" s="60"/>
      <c r="M66" s="6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7"/>
      <c r="AB66" s="7"/>
      <c r="AC66" s="11"/>
      <c r="AD66" s="7"/>
    </row>
    <row r="67" spans="1:30" ht="16.5" thickBot="1">
      <c r="A67" s="68"/>
      <c r="B67" s="211" t="s">
        <v>5</v>
      </c>
      <c r="C67" s="213" t="str">
        <f>E3</f>
        <v>A</v>
      </c>
      <c r="D67" s="116" t="s">
        <v>0</v>
      </c>
      <c r="E67" s="115"/>
      <c r="F67" s="116" t="s">
        <v>0</v>
      </c>
      <c r="G67" s="117" t="s">
        <v>1</v>
      </c>
      <c r="H67" s="118" t="s">
        <v>3</v>
      </c>
      <c r="I67" s="119"/>
      <c r="J67" s="118" t="s">
        <v>3</v>
      </c>
      <c r="K67" s="120"/>
      <c r="L67" s="118" t="s">
        <v>4</v>
      </c>
      <c r="M67" s="119"/>
      <c r="N67" s="118" t="s">
        <v>4</v>
      </c>
      <c r="O67" s="118"/>
      <c r="P67" s="254"/>
      <c r="Q67" s="255"/>
      <c r="R67" s="256"/>
      <c r="S67" s="120"/>
      <c r="T67" s="156" t="s">
        <v>5</v>
      </c>
      <c r="U67" s="157"/>
      <c r="V67" s="249" t="s">
        <v>5</v>
      </c>
      <c r="W67" s="250"/>
      <c r="X67" s="121"/>
      <c r="Y67" s="112"/>
      <c r="Z67" s="112"/>
      <c r="AA67" s="6"/>
      <c r="AB67" s="6"/>
      <c r="AC67" s="11"/>
      <c r="AD67" s="6"/>
    </row>
    <row r="68" spans="1:30" ht="4.5" customHeight="1" thickBot="1">
      <c r="A68" s="7"/>
      <c r="B68" s="122"/>
      <c r="C68" s="212"/>
      <c r="D68" s="143"/>
      <c r="E68" s="123"/>
      <c r="F68" s="143"/>
      <c r="G68" s="125"/>
      <c r="H68" s="148"/>
      <c r="I68" s="145"/>
      <c r="J68" s="148"/>
      <c r="K68" s="126"/>
      <c r="L68" s="148"/>
      <c r="M68" s="145"/>
      <c r="N68" s="148"/>
      <c r="O68" s="112"/>
      <c r="P68" s="112"/>
      <c r="Q68" s="112"/>
      <c r="R68" s="112"/>
      <c r="S68" s="112"/>
      <c r="T68" s="112"/>
      <c r="U68" s="112"/>
      <c r="V68" s="112"/>
      <c r="W68" s="112"/>
      <c r="X68" s="121"/>
      <c r="Y68" s="112"/>
      <c r="Z68" s="112"/>
      <c r="AA68" s="11"/>
      <c r="AB68" s="7"/>
      <c r="AC68" s="11"/>
      <c r="AD68" s="7"/>
    </row>
    <row r="69" spans="1:30" ht="13.5" customHeight="1" thickBot="1">
      <c r="A69" s="68"/>
      <c r="B69" s="243">
        <f>B19</f>
        <v>1</v>
      </c>
      <c r="C69" s="141"/>
      <c r="D69" s="231">
        <f>G56</f>
        <v>0</v>
      </c>
      <c r="E69" s="142"/>
      <c r="F69" s="231">
        <f>G58</f>
        <v>0</v>
      </c>
      <c r="G69" s="228">
        <f>G19</f>
        <v>0</v>
      </c>
      <c r="H69" s="150">
        <f>IF(H19="","",H19)</f>
      </c>
      <c r="I69" s="147" t="s">
        <v>2</v>
      </c>
      <c r="J69" s="216">
        <f>IF(J19="","",J19)</f>
      </c>
      <c r="K69" s="111">
        <f>COUNT(H69,J69)</f>
        <v>0</v>
      </c>
      <c r="L69" s="150">
        <f>IF(H69="","",IF(J69&gt;=H69,0,1))</f>
      </c>
      <c r="M69" s="147" t="s">
        <v>2</v>
      </c>
      <c r="N69" s="151">
        <f>IF(J69="","",IF(H69&gt;=J69,0,1))</f>
      </c>
      <c r="O69" s="112"/>
      <c r="P69" s="112"/>
      <c r="Q69" s="112"/>
      <c r="R69" s="112"/>
      <c r="S69" s="112"/>
      <c r="T69" s="234">
        <f>IF(P70="","",IF(P70=2,2,0))</f>
      </c>
      <c r="U69" s="237" t="s">
        <v>2</v>
      </c>
      <c r="V69" s="240">
        <f>IF(R70="","",IF(R70=2,2,0))</f>
      </c>
      <c r="W69" s="112"/>
      <c r="X69" s="121"/>
      <c r="Y69" s="112"/>
      <c r="Z69" s="112"/>
      <c r="AA69" s="6"/>
      <c r="AB69" s="6"/>
      <c r="AC69" s="67"/>
      <c r="AD69" s="6"/>
    </row>
    <row r="70" spans="1:30" ht="13.5" customHeight="1" thickBot="1">
      <c r="A70" s="7"/>
      <c r="B70" s="244"/>
      <c r="C70" s="141">
        <v>1</v>
      </c>
      <c r="D70" s="232"/>
      <c r="E70" s="142">
        <v>2</v>
      </c>
      <c r="F70" s="232"/>
      <c r="G70" s="229"/>
      <c r="H70" s="150">
        <f aca="true" t="shared" si="1" ref="H70:J71">IF(H20="","",H20)</f>
      </c>
      <c r="I70" s="147" t="s">
        <v>2</v>
      </c>
      <c r="J70" s="216">
        <f t="shared" si="1"/>
      </c>
      <c r="K70" s="111">
        <f>COUNT(H70,J70)</f>
        <v>0</v>
      </c>
      <c r="L70" s="150">
        <f>IF(H70="","",IF(J70&gt;=H70,0,1))</f>
      </c>
      <c r="M70" s="147" t="s">
        <v>2</v>
      </c>
      <c r="N70" s="151">
        <f>IF(J70="","",IF(H70&gt;=J70,0,1))</f>
      </c>
      <c r="O70" s="112"/>
      <c r="P70" s="127">
        <f>IF(K70=2,SUM(L69:L71),"")</f>
      </c>
      <c r="Q70" s="128" t="s">
        <v>2</v>
      </c>
      <c r="R70" s="129">
        <f>IF(K70=2,SUM(N69:N71),"")</f>
      </c>
      <c r="S70" s="112"/>
      <c r="T70" s="235"/>
      <c r="U70" s="238"/>
      <c r="V70" s="241"/>
      <c r="W70" s="61"/>
      <c r="X70" s="130"/>
      <c r="Y70" s="61"/>
      <c r="Z70" s="112"/>
      <c r="AA70" s="11" t="e">
        <f>T69/10000000000000</f>
        <v>#VALUE!</v>
      </c>
      <c r="AB70" s="7"/>
      <c r="AC70" s="11" t="e">
        <f>V69/10000000000000</f>
        <v>#VALUE!</v>
      </c>
      <c r="AD70" s="7"/>
    </row>
    <row r="71" spans="1:30" ht="13.5" customHeight="1" thickBot="1">
      <c r="A71" s="7"/>
      <c r="B71" s="245"/>
      <c r="C71" s="141"/>
      <c r="D71" s="233"/>
      <c r="E71" s="142"/>
      <c r="F71" s="233"/>
      <c r="G71" s="230"/>
      <c r="H71" s="150">
        <f t="shared" si="1"/>
      </c>
      <c r="I71" s="147" t="s">
        <v>2</v>
      </c>
      <c r="J71" s="216">
        <f t="shared" si="1"/>
      </c>
      <c r="K71" s="111">
        <f>COUNT(H71,J71)</f>
        <v>0</v>
      </c>
      <c r="L71" s="150">
        <f>IF(H71="","",IF(J71&gt;=H71,0,1))</f>
      </c>
      <c r="M71" s="147" t="s">
        <v>2</v>
      </c>
      <c r="N71" s="151">
        <f>IF(J71="","",IF(H71&gt;=J71,0,1))</f>
      </c>
      <c r="O71" s="112"/>
      <c r="P71" s="112"/>
      <c r="Q71" s="112"/>
      <c r="R71" s="112"/>
      <c r="S71" s="112"/>
      <c r="T71" s="236"/>
      <c r="U71" s="239"/>
      <c r="V71" s="242"/>
      <c r="W71" s="112"/>
      <c r="X71" s="121"/>
      <c r="Y71" s="112"/>
      <c r="Z71" s="112"/>
      <c r="AA71" s="11"/>
      <c r="AB71" s="7"/>
      <c r="AC71" s="11"/>
      <c r="AD71" s="7"/>
    </row>
    <row r="72" spans="1:30" ht="7.5" customHeight="1" thickBot="1">
      <c r="A72" s="7"/>
      <c r="B72" s="122"/>
      <c r="C72" s="123"/>
      <c r="D72" s="143"/>
      <c r="E72" s="123"/>
      <c r="F72" s="143"/>
      <c r="G72" s="125"/>
      <c r="H72" s="153"/>
      <c r="I72" s="152"/>
      <c r="J72" s="153"/>
      <c r="K72" s="208"/>
      <c r="L72" s="153"/>
      <c r="M72" s="152"/>
      <c r="N72" s="153"/>
      <c r="O72" s="112"/>
      <c r="P72" s="112"/>
      <c r="Q72" s="112"/>
      <c r="R72" s="112"/>
      <c r="S72" s="112"/>
      <c r="T72" s="112"/>
      <c r="U72" s="112"/>
      <c r="V72" s="112"/>
      <c r="W72" s="112"/>
      <c r="X72" s="121"/>
      <c r="Y72" s="112"/>
      <c r="Z72" s="112"/>
      <c r="AA72" s="11"/>
      <c r="AB72" s="7"/>
      <c r="AC72" s="11"/>
      <c r="AD72" s="7"/>
    </row>
    <row r="73" spans="1:30" ht="13.5" thickBot="1">
      <c r="A73" s="7"/>
      <c r="B73" s="243">
        <f>B23</f>
        <v>2</v>
      </c>
      <c r="C73" s="141"/>
      <c r="D73" s="231">
        <f>G60</f>
        <v>0</v>
      </c>
      <c r="E73" s="142"/>
      <c r="F73" s="231">
        <f>G62</f>
        <v>0</v>
      </c>
      <c r="G73" s="228">
        <f>G23</f>
        <v>0</v>
      </c>
      <c r="H73" s="150">
        <f>IF(H23="","",H23)</f>
      </c>
      <c r="I73" s="147" t="s">
        <v>2</v>
      </c>
      <c r="J73" s="216">
        <f>IF(J23="","",J23)</f>
      </c>
      <c r="K73" s="111">
        <f>COUNT(H73,J73)</f>
        <v>0</v>
      </c>
      <c r="L73" s="150">
        <f>IF(H73="","",IF(J73&gt;=H73,0,1))</f>
      </c>
      <c r="M73" s="147" t="s">
        <v>2</v>
      </c>
      <c r="N73" s="151">
        <f>IF(J73="","",IF(H73&gt;=J73,0,1))</f>
      </c>
      <c r="O73" s="112"/>
      <c r="P73" s="112"/>
      <c r="Q73" s="112"/>
      <c r="R73" s="112"/>
      <c r="S73" s="112"/>
      <c r="T73" s="234">
        <f>IF(P74="","",IF(P74=2,2,0))</f>
      </c>
      <c r="U73" s="237" t="s">
        <v>2</v>
      </c>
      <c r="V73" s="240">
        <f>IF(R74="","",IF(R74=2,2,0))</f>
      </c>
      <c r="W73" s="112"/>
      <c r="X73" s="121"/>
      <c r="Y73" s="112"/>
      <c r="Z73" s="112"/>
      <c r="AA73" s="6"/>
      <c r="AB73" s="7"/>
      <c r="AC73" s="67"/>
      <c r="AD73" s="7"/>
    </row>
    <row r="74" spans="1:30" ht="13.5" customHeight="1" thickBot="1">
      <c r="A74" s="7"/>
      <c r="B74" s="244"/>
      <c r="C74" s="141">
        <v>3</v>
      </c>
      <c r="D74" s="232">
        <f>G60</f>
        <v>0</v>
      </c>
      <c r="E74" s="142">
        <v>4</v>
      </c>
      <c r="F74" s="232">
        <f>G62</f>
        <v>0</v>
      </c>
      <c r="G74" s="229"/>
      <c r="H74" s="150">
        <f>IF(H24="","",H24)</f>
      </c>
      <c r="I74" s="147" t="s">
        <v>2</v>
      </c>
      <c r="J74" s="216">
        <f>IF(J24="","",J24)</f>
      </c>
      <c r="K74" s="111">
        <f>COUNT(H74,J74)</f>
        <v>0</v>
      </c>
      <c r="L74" s="154">
        <f>IF(H74="","",IF(J74&gt;=H74,0,1))</f>
      </c>
      <c r="M74" s="152" t="s">
        <v>2</v>
      </c>
      <c r="N74" s="155">
        <f>IF(J74="","",IF(H74&gt;=J74,0,1))</f>
      </c>
      <c r="O74" s="112"/>
      <c r="P74" s="127">
        <f>IF(K74=2,SUM(L73:L75),"")</f>
      </c>
      <c r="Q74" s="128" t="s">
        <v>2</v>
      </c>
      <c r="R74" s="129">
        <f>IF(K74=2,SUM(N73:N75),"")</f>
      </c>
      <c r="S74" s="112"/>
      <c r="T74" s="235"/>
      <c r="U74" s="238" t="s">
        <v>2</v>
      </c>
      <c r="V74" s="241"/>
      <c r="W74" s="61"/>
      <c r="X74" s="130"/>
      <c r="Y74" s="61"/>
      <c r="Z74" s="112"/>
      <c r="AA74" s="11" t="e">
        <f>T73/10000000000000</f>
        <v>#VALUE!</v>
      </c>
      <c r="AB74" s="7"/>
      <c r="AC74" s="11" t="e">
        <f>V73/10000000000000</f>
        <v>#VALUE!</v>
      </c>
      <c r="AD74" s="7"/>
    </row>
    <row r="75" spans="1:30" ht="13.5" thickBot="1">
      <c r="A75" s="7"/>
      <c r="B75" s="245"/>
      <c r="C75" s="141"/>
      <c r="D75" s="233"/>
      <c r="E75" s="142"/>
      <c r="F75" s="233"/>
      <c r="G75" s="230"/>
      <c r="H75" s="150">
        <f>IF(H25="","",H25)</f>
      </c>
      <c r="I75" s="147" t="s">
        <v>2</v>
      </c>
      <c r="J75" s="216">
        <f>IF(J25="","",J25)</f>
      </c>
      <c r="K75" s="111">
        <f>COUNT(H75,J75)</f>
        <v>0</v>
      </c>
      <c r="L75" s="150">
        <f>IF(H75="","",IF(J75&gt;=H75,0,1))</f>
      </c>
      <c r="M75" s="147" t="s">
        <v>2</v>
      </c>
      <c r="N75" s="151">
        <f>IF(J75="","",IF(H75&gt;=J75,0,1))</f>
      </c>
      <c r="O75" s="112"/>
      <c r="P75" s="112"/>
      <c r="Q75" s="112"/>
      <c r="R75" s="112"/>
      <c r="S75" s="112"/>
      <c r="T75" s="236"/>
      <c r="U75" s="239"/>
      <c r="V75" s="242"/>
      <c r="W75" s="112"/>
      <c r="X75" s="121"/>
      <c r="Y75" s="112"/>
      <c r="Z75" s="112"/>
      <c r="AA75" s="11"/>
      <c r="AB75" s="7"/>
      <c r="AC75" s="11"/>
      <c r="AD75" s="7"/>
    </row>
    <row r="76" spans="1:30" ht="7.5" customHeight="1" thickBot="1">
      <c r="A76" s="7"/>
      <c r="B76" s="122"/>
      <c r="C76" s="123"/>
      <c r="D76" s="143"/>
      <c r="E76" s="123"/>
      <c r="F76" s="143"/>
      <c r="G76" s="125"/>
      <c r="H76" s="153"/>
      <c r="I76" s="152"/>
      <c r="J76" s="153"/>
      <c r="K76" s="208"/>
      <c r="L76" s="153"/>
      <c r="M76" s="152"/>
      <c r="N76" s="153"/>
      <c r="O76" s="112"/>
      <c r="P76" s="112"/>
      <c r="Q76" s="112"/>
      <c r="R76" s="112"/>
      <c r="S76" s="112"/>
      <c r="T76" s="112"/>
      <c r="U76" s="112"/>
      <c r="V76" s="112"/>
      <c r="W76" s="112"/>
      <c r="X76" s="121"/>
      <c r="Y76" s="112"/>
      <c r="Z76" s="112"/>
      <c r="AA76" s="11"/>
      <c r="AB76" s="7"/>
      <c r="AC76" s="11"/>
      <c r="AD76" s="7"/>
    </row>
    <row r="77" spans="1:30" ht="16.5" thickBot="1">
      <c r="A77" s="7"/>
      <c r="B77" s="243">
        <f>B27</f>
        <v>3</v>
      </c>
      <c r="C77" s="141"/>
      <c r="D77" s="231">
        <f>G60</f>
        <v>0</v>
      </c>
      <c r="E77" s="142"/>
      <c r="F77" s="231">
        <f>G56</f>
        <v>0</v>
      </c>
      <c r="G77" s="228">
        <f>G27</f>
        <v>0</v>
      </c>
      <c r="H77" s="150">
        <f>IF(H27="","",H27)</f>
      </c>
      <c r="I77" s="147" t="s">
        <v>2</v>
      </c>
      <c r="J77" s="216">
        <f>IF(J27="","",J27)</f>
      </c>
      <c r="K77" s="111">
        <f>COUNT(H77,J77)</f>
        <v>0</v>
      </c>
      <c r="L77" s="150">
        <f>IF(H77="","",IF(J77&gt;=H77,0,1))</f>
      </c>
      <c r="M77" s="147" t="s">
        <v>2</v>
      </c>
      <c r="N77" s="151">
        <f>IF(J77="","",IF(H77&gt;=J77,0,1))</f>
      </c>
      <c r="O77" s="112"/>
      <c r="P77" s="112"/>
      <c r="Q77" s="112"/>
      <c r="R77" s="112"/>
      <c r="S77" s="112"/>
      <c r="T77" s="234">
        <f>IF(P78="","",IF(P78=2,2,0))</f>
      </c>
      <c r="U77" s="209"/>
      <c r="V77" s="246">
        <f>IF(R78="","",IF(R78=2,2,0))</f>
      </c>
      <c r="W77" s="112"/>
      <c r="X77" s="121"/>
      <c r="Y77" s="112"/>
      <c r="Z77" s="112"/>
      <c r="AA77" s="6"/>
      <c r="AB77" s="7"/>
      <c r="AC77" s="67"/>
      <c r="AD77" s="7"/>
    </row>
    <row r="78" spans="1:30" ht="13.5" customHeight="1" thickBot="1">
      <c r="A78" s="7"/>
      <c r="B78" s="244"/>
      <c r="C78" s="141">
        <v>3</v>
      </c>
      <c r="D78" s="232"/>
      <c r="E78" s="142">
        <v>1</v>
      </c>
      <c r="F78" s="232">
        <f>G56</f>
        <v>0</v>
      </c>
      <c r="G78" s="229"/>
      <c r="H78" s="150">
        <f>IF(H28="","",H28)</f>
      </c>
      <c r="I78" s="147" t="s">
        <v>2</v>
      </c>
      <c r="J78" s="216">
        <f>IF(J28="","",J28)</f>
      </c>
      <c r="K78" s="111">
        <f>COUNT(H78,J78)</f>
        <v>0</v>
      </c>
      <c r="L78" s="154">
        <f>IF(H78="","",IF(J78&gt;=H78,0,1))</f>
      </c>
      <c r="M78" s="152" t="s">
        <v>2</v>
      </c>
      <c r="N78" s="155">
        <f>IF(J78="","",IF(H78&gt;=J78,0,1))</f>
      </c>
      <c r="O78" s="112"/>
      <c r="P78" s="127">
        <f>IF(K78=2,SUM(L77:L79),"")</f>
      </c>
      <c r="Q78" s="128" t="s">
        <v>2</v>
      </c>
      <c r="R78" s="129">
        <f>IF(K78=2,SUM(N77:N79),"")</f>
      </c>
      <c r="S78" s="112"/>
      <c r="T78" s="235"/>
      <c r="U78" s="144" t="s">
        <v>2</v>
      </c>
      <c r="V78" s="247"/>
      <c r="W78" s="61"/>
      <c r="X78" s="130"/>
      <c r="Y78" s="61"/>
      <c r="Z78" s="112"/>
      <c r="AA78" s="11" t="e">
        <f>T77/10000000000000</f>
        <v>#VALUE!</v>
      </c>
      <c r="AB78" s="7"/>
      <c r="AC78" s="11" t="e">
        <f>V77/10000000000000</f>
        <v>#VALUE!</v>
      </c>
      <c r="AD78" s="7"/>
    </row>
    <row r="79" spans="1:30" ht="16.5" thickBot="1">
      <c r="A79" s="7"/>
      <c r="B79" s="245"/>
      <c r="C79" s="141"/>
      <c r="D79" s="233"/>
      <c r="E79" s="142"/>
      <c r="F79" s="233"/>
      <c r="G79" s="230"/>
      <c r="H79" s="150">
        <f>IF(H29="","",H29)</f>
      </c>
      <c r="I79" s="147" t="s">
        <v>2</v>
      </c>
      <c r="J79" s="216">
        <f>IF(J29="","",J29)</f>
      </c>
      <c r="K79" s="111">
        <f>COUNT(H79,J79)</f>
        <v>0</v>
      </c>
      <c r="L79" s="150">
        <f>IF(H79="","",IF(J79&gt;=H79,0,1))</f>
      </c>
      <c r="M79" s="147" t="s">
        <v>2</v>
      </c>
      <c r="N79" s="151">
        <f>IF(J79="","",IF(H79&gt;=J79,0,1))</f>
      </c>
      <c r="O79" s="112"/>
      <c r="P79" s="112"/>
      <c r="Q79" s="112"/>
      <c r="R79" s="112"/>
      <c r="S79" s="112"/>
      <c r="T79" s="236"/>
      <c r="U79" s="210"/>
      <c r="V79" s="248"/>
      <c r="W79" s="112"/>
      <c r="X79" s="121"/>
      <c r="Y79" s="112"/>
      <c r="Z79" s="112"/>
      <c r="AA79" s="11"/>
      <c r="AB79" s="7"/>
      <c r="AC79" s="11"/>
      <c r="AD79" s="7"/>
    </row>
    <row r="80" spans="1:30" ht="7.5" customHeight="1" thickBot="1">
      <c r="A80" s="7"/>
      <c r="B80" s="122"/>
      <c r="C80" s="123"/>
      <c r="D80" s="143"/>
      <c r="E80" s="123"/>
      <c r="F80" s="143"/>
      <c r="G80" s="125"/>
      <c r="H80" s="153"/>
      <c r="I80" s="152"/>
      <c r="J80" s="153"/>
      <c r="K80" s="208"/>
      <c r="L80" s="153"/>
      <c r="M80" s="152"/>
      <c r="N80" s="153"/>
      <c r="O80" s="112"/>
      <c r="P80" s="112"/>
      <c r="Q80" s="112"/>
      <c r="R80" s="112"/>
      <c r="S80" s="112"/>
      <c r="T80" s="112"/>
      <c r="U80" s="112"/>
      <c r="V80" s="112"/>
      <c r="W80" s="112"/>
      <c r="X80" s="121"/>
      <c r="Y80" s="112"/>
      <c r="Z80" s="112"/>
      <c r="AA80" s="11"/>
      <c r="AB80" s="7"/>
      <c r="AC80" s="11"/>
      <c r="AD80" s="7"/>
    </row>
    <row r="81" spans="1:30" ht="13.5" customHeight="1" thickBot="1">
      <c r="A81" s="7"/>
      <c r="B81" s="243">
        <f>B31</f>
        <v>4</v>
      </c>
      <c r="C81" s="141"/>
      <c r="D81" s="231">
        <f>G58</f>
        <v>0</v>
      </c>
      <c r="E81" s="142"/>
      <c r="F81" s="231">
        <f>G62</f>
        <v>0</v>
      </c>
      <c r="G81" s="228">
        <f>G31</f>
        <v>0</v>
      </c>
      <c r="H81" s="150">
        <f>IF(H31="","",H31)</f>
      </c>
      <c r="I81" s="147" t="s">
        <v>2</v>
      </c>
      <c r="J81" s="216">
        <f>IF(J31="","",J31)</f>
      </c>
      <c r="K81" s="111">
        <f>COUNT(H81,J81)</f>
        <v>0</v>
      </c>
      <c r="L81" s="150">
        <f>IF(H81="","",IF(J81&gt;=H81,0,1))</f>
      </c>
      <c r="M81" s="147" t="s">
        <v>2</v>
      </c>
      <c r="N81" s="151">
        <f>IF(J81="","",IF(H81&gt;=J81,0,1))</f>
      </c>
      <c r="O81" s="112"/>
      <c r="P81" s="112"/>
      <c r="Q81" s="112"/>
      <c r="R81" s="112"/>
      <c r="S81" s="112"/>
      <c r="T81" s="234">
        <f>IF(P82="","",IF(P82=2,2,0))</f>
      </c>
      <c r="U81" s="237" t="s">
        <v>2</v>
      </c>
      <c r="V81" s="240">
        <f>IF(R82="","",IF(R82=2,2,0))</f>
      </c>
      <c r="W81" s="112"/>
      <c r="X81" s="121"/>
      <c r="Y81" s="112"/>
      <c r="Z81" s="112"/>
      <c r="AA81" s="6"/>
      <c r="AB81" s="7"/>
      <c r="AC81" s="67"/>
      <c r="AD81" s="7"/>
    </row>
    <row r="82" spans="1:30" ht="15.75" customHeight="1" thickBot="1">
      <c r="A82" s="7"/>
      <c r="B82" s="244">
        <v>4</v>
      </c>
      <c r="C82" s="141">
        <v>2</v>
      </c>
      <c r="D82" s="232">
        <f>G58</f>
        <v>0</v>
      </c>
      <c r="E82" s="142">
        <v>4</v>
      </c>
      <c r="F82" s="232">
        <f>G62</f>
        <v>0</v>
      </c>
      <c r="G82" s="229"/>
      <c r="H82" s="150">
        <f>IF(H32="","",H32)</f>
      </c>
      <c r="I82" s="147" t="s">
        <v>2</v>
      </c>
      <c r="J82" s="216">
        <f>IF(J32="","",J32)</f>
      </c>
      <c r="K82" s="111">
        <f>COUNT(H82,J82)</f>
        <v>0</v>
      </c>
      <c r="L82" s="154">
        <f>IF(H82="","",IF(J82&gt;=H82,0,1))</f>
      </c>
      <c r="M82" s="152" t="s">
        <v>2</v>
      </c>
      <c r="N82" s="155">
        <f>IF(J82="","",IF(H82&gt;=J82,0,1))</f>
      </c>
      <c r="O82" s="112"/>
      <c r="P82" s="127">
        <f>IF(K82=2,SUM(L81:L83),"")</f>
      </c>
      <c r="Q82" s="128" t="s">
        <v>2</v>
      </c>
      <c r="R82" s="129">
        <f>IF(K82=2,SUM(N81:N83),"")</f>
      </c>
      <c r="S82" s="112"/>
      <c r="T82" s="235"/>
      <c r="U82" s="238"/>
      <c r="V82" s="241"/>
      <c r="W82" s="61"/>
      <c r="X82" s="130"/>
      <c r="Y82" s="61"/>
      <c r="Z82" s="112"/>
      <c r="AA82" s="11" t="e">
        <f>T81/10000000000000</f>
        <v>#VALUE!</v>
      </c>
      <c r="AB82" s="7"/>
      <c r="AC82" s="11" t="e">
        <f>V81/10000000000000</f>
        <v>#VALUE!</v>
      </c>
      <c r="AD82" s="7"/>
    </row>
    <row r="83" spans="1:30" ht="13.5" customHeight="1" thickBot="1">
      <c r="A83" s="7"/>
      <c r="B83" s="245"/>
      <c r="C83" s="141"/>
      <c r="D83" s="233"/>
      <c r="E83" s="142"/>
      <c r="F83" s="233"/>
      <c r="G83" s="230"/>
      <c r="H83" s="150">
        <f>IF(H33="","",H33)</f>
      </c>
      <c r="I83" s="147" t="s">
        <v>2</v>
      </c>
      <c r="J83" s="216">
        <f>IF(J33="","",J33)</f>
      </c>
      <c r="K83" s="111">
        <f>COUNT(H83,J83)</f>
        <v>0</v>
      </c>
      <c r="L83" s="150">
        <f>IF(H83="","",IF(J83&gt;=H83,0,1))</f>
      </c>
      <c r="M83" s="147" t="s">
        <v>2</v>
      </c>
      <c r="N83" s="151">
        <f>IF(J83="","",IF(H83&gt;=J83,0,1))</f>
      </c>
      <c r="O83" s="112"/>
      <c r="P83" s="112"/>
      <c r="Q83" s="112"/>
      <c r="R83" s="112"/>
      <c r="S83" s="112"/>
      <c r="T83" s="236"/>
      <c r="U83" s="239"/>
      <c r="V83" s="242"/>
      <c r="W83" s="112"/>
      <c r="X83" s="121"/>
      <c r="Y83" s="112"/>
      <c r="Z83" s="112"/>
      <c r="AA83" s="11"/>
      <c r="AB83" s="7"/>
      <c r="AC83" s="11"/>
      <c r="AD83" s="7"/>
    </row>
    <row r="84" spans="1:30" ht="7.5" customHeight="1" thickBot="1">
      <c r="A84" s="7"/>
      <c r="B84" s="122"/>
      <c r="C84" s="123"/>
      <c r="D84" s="143"/>
      <c r="E84" s="123"/>
      <c r="F84" s="143"/>
      <c r="G84" s="125"/>
      <c r="H84" s="153"/>
      <c r="I84" s="152"/>
      <c r="J84" s="153"/>
      <c r="K84" s="208"/>
      <c r="L84" s="153"/>
      <c r="M84" s="152"/>
      <c r="N84" s="153"/>
      <c r="O84" s="112"/>
      <c r="P84" s="112"/>
      <c r="Q84" s="112"/>
      <c r="R84" s="112"/>
      <c r="S84" s="112"/>
      <c r="T84" s="112"/>
      <c r="U84" s="112"/>
      <c r="V84" s="112"/>
      <c r="W84" s="112"/>
      <c r="X84" s="121"/>
      <c r="Y84" s="112"/>
      <c r="Z84" s="112"/>
      <c r="AA84" s="11"/>
      <c r="AB84" s="7"/>
      <c r="AC84" s="11"/>
      <c r="AD84" s="7"/>
    </row>
    <row r="85" spans="1:30" ht="13.5" customHeight="1" thickBot="1">
      <c r="A85" s="7"/>
      <c r="B85" s="243">
        <f>B35</f>
        <v>5</v>
      </c>
      <c r="C85" s="141"/>
      <c r="D85" s="231">
        <f>G56</f>
        <v>0</v>
      </c>
      <c r="E85" s="142"/>
      <c r="F85" s="231">
        <f>G62</f>
        <v>0</v>
      </c>
      <c r="G85" s="228">
        <f>G35</f>
        <v>0</v>
      </c>
      <c r="H85" s="150">
        <f>IF(H35="","",H35)</f>
      </c>
      <c r="I85" s="147" t="s">
        <v>2</v>
      </c>
      <c r="J85" s="150">
        <f>IF(J35="","",J35)</f>
      </c>
      <c r="K85" s="111">
        <f>COUNT(H85,J85)</f>
        <v>0</v>
      </c>
      <c r="L85" s="150">
        <f>IF(H85="","",IF(J85&gt;=H85,0,1))</f>
      </c>
      <c r="M85" s="147" t="s">
        <v>2</v>
      </c>
      <c r="N85" s="151">
        <f>IF(J85="","",IF(H85&gt;=J85,0,1))</f>
      </c>
      <c r="O85" s="112"/>
      <c r="P85" s="112"/>
      <c r="Q85" s="112"/>
      <c r="R85" s="112"/>
      <c r="S85" s="112"/>
      <c r="T85" s="234">
        <f>IF(P86="","",IF(P86=2,2,0))</f>
      </c>
      <c r="U85" s="237" t="s">
        <v>2</v>
      </c>
      <c r="V85" s="240">
        <f>IF(R86="","",IF(R86=2,2,0))</f>
      </c>
      <c r="W85" s="112"/>
      <c r="X85" s="121"/>
      <c r="Y85" s="112"/>
      <c r="Z85" s="112"/>
      <c r="AA85" s="6"/>
      <c r="AB85" s="7"/>
      <c r="AC85" s="67"/>
      <c r="AD85" s="7"/>
    </row>
    <row r="86" spans="1:30" ht="15.75" customHeight="1" thickBot="1">
      <c r="A86" s="7"/>
      <c r="B86" s="244"/>
      <c r="C86" s="141">
        <v>1</v>
      </c>
      <c r="D86" s="232">
        <f>G56</f>
        <v>0</v>
      </c>
      <c r="E86" s="142">
        <v>4</v>
      </c>
      <c r="F86" s="232">
        <f>G62</f>
        <v>0</v>
      </c>
      <c r="G86" s="229"/>
      <c r="H86" s="150">
        <f>IF(H36="","",H36)</f>
      </c>
      <c r="I86" s="147" t="s">
        <v>2</v>
      </c>
      <c r="J86" s="150">
        <f>IF(J36="","",J36)</f>
      </c>
      <c r="K86" s="111">
        <f>COUNT(H86,J86)</f>
        <v>0</v>
      </c>
      <c r="L86" s="150">
        <f>IF(H86="","",IF(J86&gt;=H86,0,1))</f>
      </c>
      <c r="M86" s="147" t="s">
        <v>2</v>
      </c>
      <c r="N86" s="151">
        <f>IF(J86="","",IF(H86&gt;=J86,0,1))</f>
      </c>
      <c r="O86" s="112"/>
      <c r="P86" s="127">
        <f>IF(K86=2,SUM(L85:L87),"")</f>
      </c>
      <c r="Q86" s="128" t="s">
        <v>2</v>
      </c>
      <c r="R86" s="129">
        <f>IF(K86=2,SUM(N85:N87),"")</f>
      </c>
      <c r="S86" s="112"/>
      <c r="T86" s="235"/>
      <c r="U86" s="238"/>
      <c r="V86" s="241"/>
      <c r="W86" s="61"/>
      <c r="X86" s="130"/>
      <c r="Y86" s="61"/>
      <c r="Z86" s="112"/>
      <c r="AA86" s="11" t="e">
        <f>T85/10000000000000</f>
        <v>#VALUE!</v>
      </c>
      <c r="AB86" s="7"/>
      <c r="AC86" s="11" t="e">
        <f>V85/10000000000000</f>
        <v>#VALUE!</v>
      </c>
      <c r="AD86" s="7"/>
    </row>
    <row r="87" spans="1:30" ht="13.5" customHeight="1" thickBot="1">
      <c r="A87" s="7"/>
      <c r="B87" s="245"/>
      <c r="C87" s="141"/>
      <c r="D87" s="233"/>
      <c r="E87" s="142"/>
      <c r="F87" s="233"/>
      <c r="G87" s="230"/>
      <c r="H87" s="150">
        <f>IF(H37="","",H37)</f>
      </c>
      <c r="I87" s="147" t="s">
        <v>2</v>
      </c>
      <c r="J87" s="150">
        <f>IF(J37="","",J37)</f>
      </c>
      <c r="K87" s="111">
        <f>COUNT(H87,J87)</f>
        <v>0</v>
      </c>
      <c r="L87" s="150">
        <f>IF(H87="","",IF(J87&gt;=H87,0,1))</f>
      </c>
      <c r="M87" s="147" t="s">
        <v>2</v>
      </c>
      <c r="N87" s="151">
        <f>IF(J87="","",IF(H87&gt;=J87,0,1))</f>
      </c>
      <c r="O87" s="112"/>
      <c r="P87" s="112"/>
      <c r="Q87" s="112"/>
      <c r="R87" s="112"/>
      <c r="S87" s="112"/>
      <c r="T87" s="236"/>
      <c r="U87" s="239"/>
      <c r="V87" s="242"/>
      <c r="W87" s="112"/>
      <c r="X87" s="121"/>
      <c r="Y87" s="112"/>
      <c r="Z87" s="112"/>
      <c r="AA87" s="11"/>
      <c r="AB87" s="7"/>
      <c r="AC87" s="11"/>
      <c r="AD87" s="7"/>
    </row>
    <row r="88" spans="1:30" ht="7.5" customHeight="1" thickBot="1">
      <c r="A88" s="7"/>
      <c r="B88" s="122"/>
      <c r="C88" s="123"/>
      <c r="D88" s="143"/>
      <c r="E88" s="123"/>
      <c r="F88" s="143"/>
      <c r="G88" s="125"/>
      <c r="H88" s="153"/>
      <c r="I88" s="152"/>
      <c r="J88" s="153"/>
      <c r="K88" s="208"/>
      <c r="L88" s="153"/>
      <c r="M88" s="152"/>
      <c r="N88" s="153"/>
      <c r="O88" s="112"/>
      <c r="P88" s="112"/>
      <c r="Q88" s="112"/>
      <c r="R88" s="112"/>
      <c r="S88" s="112"/>
      <c r="T88" s="112"/>
      <c r="U88" s="112"/>
      <c r="V88" s="112"/>
      <c r="W88" s="112"/>
      <c r="X88" s="121"/>
      <c r="Y88" s="112"/>
      <c r="Z88" s="112"/>
      <c r="AA88" s="11"/>
      <c r="AB88" s="7"/>
      <c r="AC88" s="11"/>
      <c r="AD88" s="7"/>
    </row>
    <row r="89" spans="1:30" ht="13.5" customHeight="1" thickBot="1">
      <c r="A89" s="7"/>
      <c r="B89" s="243">
        <f>B39</f>
        <v>6</v>
      </c>
      <c r="C89" s="141"/>
      <c r="D89" s="231">
        <f>G58</f>
        <v>0</v>
      </c>
      <c r="E89" s="142"/>
      <c r="F89" s="231">
        <f>G60</f>
        <v>0</v>
      </c>
      <c r="G89" s="228">
        <f>G39</f>
        <v>0</v>
      </c>
      <c r="H89" s="150">
        <f>IF(H39="","",H39)</f>
      </c>
      <c r="I89" s="147" t="s">
        <v>2</v>
      </c>
      <c r="J89" s="216">
        <f>IF(J39="","",J39)</f>
      </c>
      <c r="K89" s="111">
        <f>COUNT(H89,J89)</f>
        <v>0</v>
      </c>
      <c r="L89" s="150">
        <f>IF(H89="","",IF(J89&gt;=H89,0,1))</f>
      </c>
      <c r="M89" s="147" t="s">
        <v>2</v>
      </c>
      <c r="N89" s="151">
        <f>IF(J89="","",IF(H89&gt;=J89,0,1))</f>
      </c>
      <c r="O89" s="112"/>
      <c r="P89" s="112"/>
      <c r="Q89" s="112"/>
      <c r="R89" s="112"/>
      <c r="S89" s="112"/>
      <c r="T89" s="234">
        <f>IF(P90="","",IF(P90=2,2,0))</f>
      </c>
      <c r="U89" s="237" t="s">
        <v>2</v>
      </c>
      <c r="V89" s="240">
        <f>IF(R90="","",IF(R90=2,2,0))</f>
      </c>
      <c r="W89" s="112"/>
      <c r="X89" s="121"/>
      <c r="Y89" s="112"/>
      <c r="Z89" s="112"/>
      <c r="AA89" s="6"/>
      <c r="AB89" s="7"/>
      <c r="AC89" s="67"/>
      <c r="AD89" s="7"/>
    </row>
    <row r="90" spans="1:30" ht="15.75" customHeight="1" thickBot="1">
      <c r="A90" s="7"/>
      <c r="B90" s="244"/>
      <c r="C90" s="141">
        <v>2</v>
      </c>
      <c r="D90" s="232"/>
      <c r="E90" s="142">
        <v>3</v>
      </c>
      <c r="F90" s="232"/>
      <c r="G90" s="229"/>
      <c r="H90" s="150">
        <f>IF(H40="","",H40)</f>
      </c>
      <c r="I90" s="147" t="s">
        <v>2</v>
      </c>
      <c r="J90" s="216">
        <f>IF(J40="","",J40)</f>
      </c>
      <c r="K90" s="111">
        <f>COUNT(H90,J90)</f>
        <v>0</v>
      </c>
      <c r="L90" s="150">
        <f>IF(H90="","",IF(J90&gt;=H90,0,1))</f>
      </c>
      <c r="M90" s="147" t="s">
        <v>2</v>
      </c>
      <c r="N90" s="151">
        <f>IF(J90="","",IF(H90&gt;=J90,0,1))</f>
      </c>
      <c r="O90" s="112"/>
      <c r="P90" s="127">
        <f>IF(K90=2,SUM(L89:L91),"")</f>
      </c>
      <c r="Q90" s="128" t="s">
        <v>2</v>
      </c>
      <c r="R90" s="129">
        <f>IF(K90=2,SUM(N89:N91),"")</f>
      </c>
      <c r="S90" s="112"/>
      <c r="T90" s="235"/>
      <c r="U90" s="238"/>
      <c r="V90" s="241"/>
      <c r="W90" s="61"/>
      <c r="X90" s="130"/>
      <c r="Y90" s="61"/>
      <c r="Z90" s="112"/>
      <c r="AA90" s="11" t="e">
        <f>T89/10000000000000</f>
        <v>#VALUE!</v>
      </c>
      <c r="AB90" s="7"/>
      <c r="AC90" s="11" t="e">
        <f>V89/10000000000000</f>
        <v>#VALUE!</v>
      </c>
      <c r="AD90" s="7"/>
    </row>
    <row r="91" spans="1:30" ht="13.5" customHeight="1" thickBot="1">
      <c r="A91" s="7"/>
      <c r="B91" s="245"/>
      <c r="C91" s="141"/>
      <c r="D91" s="233"/>
      <c r="E91" s="142"/>
      <c r="F91" s="233"/>
      <c r="G91" s="230"/>
      <c r="H91" s="150">
        <f>IF(H41="","",H41)</f>
      </c>
      <c r="I91" s="147" t="s">
        <v>2</v>
      </c>
      <c r="J91" s="216">
        <f>IF(J41="","",J41)</f>
      </c>
      <c r="K91" s="111">
        <f>COUNT(H91,J91)</f>
        <v>0</v>
      </c>
      <c r="L91" s="150">
        <f>IF(H91="","",IF(J91&gt;=H91,0,1))</f>
      </c>
      <c r="M91" s="147" t="s">
        <v>2</v>
      </c>
      <c r="N91" s="151">
        <f>IF(J91="","",IF(H91&gt;=J91,0,1))</f>
      </c>
      <c r="O91" s="112"/>
      <c r="P91" s="112"/>
      <c r="Q91" s="112"/>
      <c r="R91" s="112"/>
      <c r="S91" s="112"/>
      <c r="T91" s="236"/>
      <c r="U91" s="239"/>
      <c r="V91" s="242"/>
      <c r="W91" s="112"/>
      <c r="X91" s="121"/>
      <c r="Y91" s="112"/>
      <c r="Z91" s="112"/>
      <c r="AA91" s="11"/>
      <c r="AB91" s="7"/>
      <c r="AC91" s="11"/>
      <c r="AD91" s="7"/>
    </row>
    <row r="92" spans="1:30" ht="13.5" thickBot="1">
      <c r="A92" s="7"/>
      <c r="B92" s="122"/>
      <c r="C92" s="123"/>
      <c r="D92" s="124"/>
      <c r="E92" s="123"/>
      <c r="F92" s="124"/>
      <c r="G92" s="125"/>
      <c r="H92" s="149"/>
      <c r="I92" s="146"/>
      <c r="J92" s="149"/>
      <c r="K92" s="131"/>
      <c r="L92" s="149"/>
      <c r="M92" s="146"/>
      <c r="N92" s="149"/>
      <c r="O92" s="132"/>
      <c r="P92" s="133"/>
      <c r="Q92" s="133"/>
      <c r="R92" s="133"/>
      <c r="S92" s="133"/>
      <c r="T92" s="133"/>
      <c r="U92" s="133"/>
      <c r="V92" s="133"/>
      <c r="W92" s="134"/>
      <c r="X92" s="121"/>
      <c r="Y92" s="112"/>
      <c r="Z92" s="112"/>
      <c r="AA92" s="11"/>
      <c r="AB92" s="7"/>
      <c r="AC92" s="11"/>
      <c r="AD92" s="7"/>
    </row>
    <row r="93" spans="1:30" ht="12.75" hidden="1">
      <c r="A93" s="7"/>
      <c r="B93" s="6"/>
      <c r="C93" s="6"/>
      <c r="D93" s="6"/>
      <c r="E93" s="6"/>
      <c r="F93" s="6" t="e">
        <f>SUM(F56:F62)</f>
        <v>#VALUE!</v>
      </c>
      <c r="G93" s="6"/>
      <c r="H93" s="217">
        <f>COUNT(H70:H90,J70:J90)</f>
        <v>0</v>
      </c>
      <c r="I93" s="217"/>
      <c r="J93" s="217"/>
      <c r="K93" s="59"/>
      <c r="L93" s="60"/>
      <c r="M93" s="6"/>
      <c r="N93" s="61"/>
      <c r="O93" s="61"/>
      <c r="P93" s="61"/>
      <c r="Q93" s="61"/>
      <c r="R93" s="61"/>
      <c r="S93" s="61"/>
      <c r="T93" s="61"/>
      <c r="U93" s="61"/>
      <c r="V93" s="61"/>
      <c r="W93" s="112"/>
      <c r="X93" s="112"/>
      <c r="Y93" s="112"/>
      <c r="Z93" s="61"/>
      <c r="AA93" s="6"/>
      <c r="AB93" s="7"/>
      <c r="AC93" s="67"/>
      <c r="AD93" s="7"/>
    </row>
    <row r="94" spans="1:30" ht="12.75">
      <c r="A94" s="7"/>
      <c r="B94" s="6"/>
      <c r="C94" s="6"/>
      <c r="D94" s="6"/>
      <c r="E94" s="6"/>
      <c r="F94" s="6"/>
      <c r="G94" s="6"/>
      <c r="H94" s="217"/>
      <c r="I94" s="217"/>
      <c r="J94" s="217"/>
      <c r="K94" s="59"/>
      <c r="L94" s="60"/>
      <c r="M94" s="6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7"/>
      <c r="AB94" s="7"/>
      <c r="AC94" s="13"/>
      <c r="AD94" s="7"/>
    </row>
    <row r="95" spans="8:10" ht="12.75">
      <c r="H95" s="218"/>
      <c r="I95" s="218"/>
      <c r="J95" s="218"/>
    </row>
  </sheetData>
  <sheetProtection password="98AF" sheet="1" objects="1" scenarios="1" selectLockedCells="1"/>
  <mergeCells count="108">
    <mergeCell ref="V17:W17"/>
    <mergeCell ref="U73:U75"/>
    <mergeCell ref="P17:R17"/>
    <mergeCell ref="P7:R7"/>
    <mergeCell ref="P9:R9"/>
    <mergeCell ref="P11:R11"/>
    <mergeCell ref="P13:R13"/>
    <mergeCell ref="T35:T37"/>
    <mergeCell ref="U35:U37"/>
    <mergeCell ref="V35:V37"/>
    <mergeCell ref="T39:T41"/>
    <mergeCell ref="U39:U41"/>
    <mergeCell ref="V39:V41"/>
    <mergeCell ref="T27:T29"/>
    <mergeCell ref="U27:U29"/>
    <mergeCell ref="V27:V29"/>
    <mergeCell ref="T31:T33"/>
    <mergeCell ref="U31:U33"/>
    <mergeCell ref="V31:V33"/>
    <mergeCell ref="T19:T21"/>
    <mergeCell ref="V19:V21"/>
    <mergeCell ref="U19:U21"/>
    <mergeCell ref="T23:T25"/>
    <mergeCell ref="U23:U25"/>
    <mergeCell ref="V23:V25"/>
    <mergeCell ref="B31:B33"/>
    <mergeCell ref="B35:B37"/>
    <mergeCell ref="B39:B41"/>
    <mergeCell ref="B15:C15"/>
    <mergeCell ref="B19:B21"/>
    <mergeCell ref="B23:B25"/>
    <mergeCell ref="B27:B29"/>
    <mergeCell ref="H15:J15"/>
    <mergeCell ref="B2:AB2"/>
    <mergeCell ref="H3:J3"/>
    <mergeCell ref="L3:N3"/>
    <mergeCell ref="T3:V3"/>
    <mergeCell ref="D23:D25"/>
    <mergeCell ref="F23:F25"/>
    <mergeCell ref="G23:G25"/>
    <mergeCell ref="D19:D21"/>
    <mergeCell ref="F19:F21"/>
    <mergeCell ref="G19:G21"/>
    <mergeCell ref="D27:D29"/>
    <mergeCell ref="F27:F29"/>
    <mergeCell ref="G27:G29"/>
    <mergeCell ref="D31:D33"/>
    <mergeCell ref="F31:F33"/>
    <mergeCell ref="G31:G33"/>
    <mergeCell ref="G35:G37"/>
    <mergeCell ref="G39:G41"/>
    <mergeCell ref="D35:D37"/>
    <mergeCell ref="F35:F37"/>
    <mergeCell ref="D39:D41"/>
    <mergeCell ref="F39:F41"/>
    <mergeCell ref="B51:AB51"/>
    <mergeCell ref="H52:J52"/>
    <mergeCell ref="L52:N52"/>
    <mergeCell ref="T52:V52"/>
    <mergeCell ref="P56:R56"/>
    <mergeCell ref="P58:R58"/>
    <mergeCell ref="P60:R60"/>
    <mergeCell ref="P62:R62"/>
    <mergeCell ref="B65:C65"/>
    <mergeCell ref="D65:G65"/>
    <mergeCell ref="H65:J65"/>
    <mergeCell ref="P67:R67"/>
    <mergeCell ref="V67:W67"/>
    <mergeCell ref="B69:B71"/>
    <mergeCell ref="D69:D71"/>
    <mergeCell ref="F69:F71"/>
    <mergeCell ref="G69:G71"/>
    <mergeCell ref="T69:T71"/>
    <mergeCell ref="U69:U71"/>
    <mergeCell ref="V69:V71"/>
    <mergeCell ref="T73:T75"/>
    <mergeCell ref="V73:V75"/>
    <mergeCell ref="B77:B79"/>
    <mergeCell ref="D77:D79"/>
    <mergeCell ref="T77:T79"/>
    <mergeCell ref="V77:V79"/>
    <mergeCell ref="B73:B75"/>
    <mergeCell ref="D73:D75"/>
    <mergeCell ref="G73:G75"/>
    <mergeCell ref="G77:G79"/>
    <mergeCell ref="V81:V83"/>
    <mergeCell ref="B85:B87"/>
    <mergeCell ref="T85:T87"/>
    <mergeCell ref="U85:U87"/>
    <mergeCell ref="V85:V87"/>
    <mergeCell ref="G81:G83"/>
    <mergeCell ref="B81:B83"/>
    <mergeCell ref="T81:T83"/>
    <mergeCell ref="U81:U83"/>
    <mergeCell ref="D85:D87"/>
    <mergeCell ref="T89:T91"/>
    <mergeCell ref="U89:U91"/>
    <mergeCell ref="V89:V91"/>
    <mergeCell ref="B89:B91"/>
    <mergeCell ref="D89:D91"/>
    <mergeCell ref="F89:F91"/>
    <mergeCell ref="G89:G91"/>
    <mergeCell ref="G85:G87"/>
    <mergeCell ref="F73:F75"/>
    <mergeCell ref="D81:D83"/>
    <mergeCell ref="F81:F83"/>
    <mergeCell ref="F77:F79"/>
    <mergeCell ref="F85:F87"/>
  </mergeCells>
  <conditionalFormatting sqref="B4 E4:Z4 B53 E53:Z53">
    <cfRule type="cellIs" priority="1" dxfId="0" operator="equal" stopIfTrue="1">
      <formula>"In desem Fall muss die endgültige Platzierung manuell eingetragen werden!"</formula>
    </cfRule>
  </conditionalFormatting>
  <conditionalFormatting sqref="AA3:AB3 B3:E3 AA52:AB52 B52:E52">
    <cfRule type="cellIs" priority="2" dxfId="1" operator="equal" stopIfTrue="1">
      <formula>"In diesem Fall bitte die Platzierung manuell eintragen!"</formula>
    </cfRule>
    <cfRule type="cellIs" priority="3" dxfId="2" operator="equal" stopIfTrue="1">
      <formula>"Die Platzierung ermittelt sich aus der Reihenfolge -  1. Spielpunkte,  2. Tor-/Balldifferenz,  3. erzielte Tore/punkte,  4. direkter Vergleich!"</formula>
    </cfRule>
  </conditionalFormatting>
  <conditionalFormatting sqref="D7 D9 D11 D13 D56 D58 D60 D62">
    <cfRule type="cellIs" priority="4" dxfId="3" operator="equal" stopIfTrue="1">
      <formula>FALSE</formula>
    </cfRule>
    <cfRule type="cellIs" priority="5" dxfId="3" operator="equal" stopIfTrue="1">
      <formula>"FALSCH"</formula>
    </cfRule>
  </conditionalFormatting>
  <conditionalFormatting sqref="F88 D18:D42 D68 F68 D72 D84 F84 D80 D92 D76 F72 F80 F76 F92 D88 F18:F42">
    <cfRule type="cellIs" priority="6" dxfId="4" operator="equal" stopIfTrue="1">
      <formula>0</formula>
    </cfRule>
  </conditionalFormatting>
  <conditionalFormatting sqref="G21:G22 G25:G26 G41:G42 G33:G34 G29:G30 K38 G37:G38 K42 G18 K18:K19 K23 K27 K31 K35 K80:K81 G84 K72:K73 K84:K85 K76:K77 K92 G68 K68:K69 G92 G72 G76 G80 G88 K88">
    <cfRule type="cellIs" priority="7" dxfId="5" operator="equal" stopIfTrue="1">
      <formula>0</formula>
    </cfRule>
  </conditionalFormatting>
  <conditionalFormatting sqref="B2:AB2">
    <cfRule type="cellIs" priority="8" dxfId="1" operator="equal" stopIfTrue="1">
      <formula>"In diesem Fall bitte die Platzierung manuell eintragen!"</formula>
    </cfRule>
    <cfRule type="cellIs" priority="9" dxfId="2" operator="equal" stopIfTrue="1">
      <formula>"Die Platzierung ermittelt sich aus der Reihenfolge -  1. Spielpunkte,  2. Satzdifferenz,  3. gewonnene Sätze,   4. Ball-Punkt-Differenz,  5. erzielte Ballpunkte,  6. direkter Vergleich!"</formula>
    </cfRule>
  </conditionalFormatting>
  <conditionalFormatting sqref="G69:G71 G73:G75 G77:G79 G81:G83 G85:G87 G89:G91">
    <cfRule type="cellIs" priority="10" dxfId="6" operator="equal" stopIfTrue="1">
      <formula>0</formula>
    </cfRule>
  </conditionalFormatting>
  <conditionalFormatting sqref="B51:AB51">
    <cfRule type="cellIs" priority="11" dxfId="1" operator="equal" stopIfTrue="1">
      <formula>"In diesem Fall bitte die Platzierung manuell eintragen!"</formula>
    </cfRule>
    <cfRule type="cellIs" priority="12" dxfId="7" operator="equal" stopIfTrue="1">
      <formula>"Die Platzierung ermittelt sich aus der Reihenfolge -  1. Spielpunkte,  2. Satzdifferenz,  3. gewonnene Sätze,   4. Ball-Punkt-Differenz,  5. erzielte Ballpunkte,  6. direkter Vergleich!"</formula>
    </cfRule>
  </conditionalFormatting>
  <hyperlinks>
    <hyperlink ref="B65" location="'4er Druck'!A1" tooltip="schwarz-weiß" display="Druckansicht"/>
  </hyperlinks>
  <printOptions/>
  <pageMargins left="0.65" right="0.2" top="0.52" bottom="1" header="0.4921259845" footer="0.4921259845"/>
  <pageSetup horizontalDpi="300" verticalDpi="300" orientation="landscape" paperSize="9" scale="140" r:id="rId1"/>
  <rowBreaks count="2" manualBreakCount="2">
    <brk id="14" max="255" man="1"/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bua</cp:lastModifiedBy>
  <cp:lastPrinted>2009-01-26T18:54:24Z</cp:lastPrinted>
  <dcterms:created xsi:type="dcterms:W3CDTF">1996-10-17T05:27:31Z</dcterms:created>
  <dcterms:modified xsi:type="dcterms:W3CDTF">2009-01-26T19:03:03Z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