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120" windowWidth="15195" windowHeight="8955" activeTab="0"/>
  </bookViews>
  <sheets>
    <sheet name="Staffel A" sheetId="1" r:id="rId1"/>
  </sheets>
  <definedNames>
    <definedName name="_xlnm.Print_Area" localSheetId="0">'Staffel A'!$A$1:$AB$86</definedName>
  </definedNames>
  <calcPr fullCalcOnLoad="1"/>
</workbook>
</file>

<file path=xl/sharedStrings.xml><?xml version="1.0" encoding="utf-8"?>
<sst xmlns="http://schemas.openxmlformats.org/spreadsheetml/2006/main" count="128" uniqueCount="26">
  <si>
    <t>Rang</t>
  </si>
  <si>
    <t>Teams</t>
  </si>
  <si>
    <t>Tore/Ball-
Pkte. ges.</t>
  </si>
  <si>
    <t>Diff.</t>
  </si>
  <si>
    <t>hier eintragen</t>
  </si>
  <si>
    <t>Pl.</t>
  </si>
  <si>
    <t>:</t>
  </si>
  <si>
    <t>hier Punkte
 eintragen</t>
  </si>
  <si>
    <t>I</t>
  </si>
  <si>
    <t>Sp</t>
  </si>
  <si>
    <t>Team</t>
  </si>
  <si>
    <t>Schiri</t>
  </si>
  <si>
    <t>P</t>
  </si>
  <si>
    <t>S</t>
  </si>
  <si>
    <t>a</t>
  </si>
  <si>
    <t>b</t>
  </si>
  <si>
    <t>c</t>
  </si>
  <si>
    <t>d</t>
  </si>
  <si>
    <t>e</t>
  </si>
  <si>
    <t>f</t>
  </si>
  <si>
    <t>Sätze</t>
  </si>
  <si>
    <t>Spiele</t>
  </si>
  <si>
    <t>Satzdifferenz</t>
  </si>
  <si>
    <t>STAFFEL</t>
  </si>
  <si>
    <t>SP</t>
  </si>
  <si>
    <t>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</si>
</sst>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00000"/>
    <numFmt numFmtId="165" formatCode="0.0000000000"/>
    <numFmt numFmtId="166" formatCode="0.000"/>
  </numFmts>
  <fonts count="58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8"/>
      <color indexed="9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6"/>
      <color indexed="9"/>
      <name val="Arial"/>
      <family val="2"/>
    </font>
    <font>
      <b/>
      <sz val="16"/>
      <color indexed="53"/>
      <name val="Arial"/>
      <family val="2"/>
    </font>
    <font>
      <b/>
      <sz val="12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9"/>
      <name val="Arial"/>
      <family val="2"/>
    </font>
    <font>
      <sz val="11"/>
      <color indexed="22"/>
      <name val="Arial"/>
      <family val="2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51"/>
      <name val="Arial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54"/>
      </top>
      <bottom style="thick">
        <color indexed="54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8" fillId="0" borderId="3" applyNumberFormat="0" applyFill="0" applyProtection="0">
      <alignment horizontal="center" vertical="center" shrinkToFi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7" fillId="0" borderId="3" applyNumberFormat="0" applyFill="0" applyProtection="0">
      <alignment horizontal="center" vertical="center" shrinkToFit="1"/>
    </xf>
    <xf numFmtId="0" fontId="49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10" applyNumberFormat="0" applyAlignment="0" applyProtection="0"/>
  </cellStyleXfs>
  <cellXfs count="115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Alignment="1" applyProtection="1">
      <alignment horizontal="center" vertical="center" shrinkToFit="1"/>
      <protection/>
    </xf>
    <xf numFmtId="0" fontId="4" fillId="33" borderId="0" xfId="0" applyFont="1" applyFill="1" applyAlignment="1" applyProtection="1">
      <alignment horizontal="center" vertical="center" shrinkToFit="1"/>
      <protection/>
    </xf>
    <xf numFmtId="0" fontId="5" fillId="33" borderId="0" xfId="0" applyFont="1" applyFill="1" applyBorder="1" applyAlignment="1" applyProtection="1">
      <alignment horizontal="right" vertical="center" indent="1"/>
      <protection/>
    </xf>
    <xf numFmtId="0" fontId="5" fillId="33" borderId="0" xfId="0" applyFont="1" applyFill="1" applyAlignment="1" applyProtection="1">
      <alignment horizontal="center" vertical="center"/>
      <protection/>
    </xf>
    <xf numFmtId="165" fontId="0" fillId="33" borderId="0" xfId="0" applyNumberFormat="1" applyFill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 vertical="center" shrinkToFit="1"/>
      <protection/>
    </xf>
    <xf numFmtId="165" fontId="0" fillId="0" borderId="0" xfId="0" applyNumberFormat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 vertical="center" indent="1"/>
      <protection/>
    </xf>
    <xf numFmtId="0" fontId="4" fillId="33" borderId="0" xfId="0" applyFont="1" applyFill="1" applyAlignment="1" applyProtection="1">
      <alignment horizontal="right"/>
      <protection/>
    </xf>
    <xf numFmtId="166" fontId="1" fillId="34" borderId="12" xfId="0" applyNumberFormat="1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166" fontId="1" fillId="33" borderId="0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right"/>
      <protection/>
    </xf>
    <xf numFmtId="0" fontId="0" fillId="35" borderId="14" xfId="0" applyFill="1" applyBorder="1" applyAlignment="1" applyProtection="1">
      <alignment horizontal="right"/>
      <protection/>
    </xf>
    <xf numFmtId="0" fontId="0" fillId="35" borderId="14" xfId="0" applyFont="1" applyFill="1" applyBorder="1" applyAlignment="1" applyProtection="1">
      <alignment horizontal="center"/>
      <protection/>
    </xf>
    <xf numFmtId="0" fontId="0" fillId="35" borderId="14" xfId="0" applyFill="1" applyBorder="1" applyAlignment="1" applyProtection="1">
      <alignment horizontal="center"/>
      <protection/>
    </xf>
    <xf numFmtId="0" fontId="1" fillId="35" borderId="14" xfId="0" applyFont="1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 horizontal="right"/>
      <protection locked="0"/>
    </xf>
    <xf numFmtId="0" fontId="0" fillId="34" borderId="14" xfId="0" applyFill="1" applyBorder="1" applyAlignment="1" applyProtection="1">
      <alignment horizontal="center"/>
      <protection/>
    </xf>
    <xf numFmtId="0" fontId="9" fillId="37" borderId="15" xfId="0" applyFont="1" applyFill="1" applyBorder="1" applyAlignment="1" applyProtection="1">
      <alignment horizontal="center" shrinkToFit="1"/>
      <protection/>
    </xf>
    <xf numFmtId="0" fontId="0" fillId="33" borderId="0" xfId="0" applyFill="1" applyAlignment="1" applyProtection="1">
      <alignment horizontal="center" shrinkToFit="1"/>
      <protection/>
    </xf>
    <xf numFmtId="0" fontId="0" fillId="33" borderId="0" xfId="0" applyFill="1" applyAlignment="1" applyProtection="1">
      <alignment shrinkToFit="1"/>
      <protection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 shrinkToFit="1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164" fontId="0" fillId="33" borderId="0" xfId="0" applyNumberFormat="1" applyFill="1" applyAlignment="1" applyProtection="1">
      <alignment horizontal="center"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15" fillId="34" borderId="16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15" fillId="34" borderId="17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 vertical="center" shrinkToFi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0" fillId="33" borderId="0" xfId="0" applyNumberFormat="1" applyFill="1" applyAlignment="1" applyProtection="1">
      <alignment horizontal="left"/>
      <protection/>
    </xf>
    <xf numFmtId="0" fontId="0" fillId="33" borderId="0" xfId="0" applyNumberFormat="1" applyFill="1" applyAlignment="1" applyProtection="1">
      <alignment/>
      <protection/>
    </xf>
    <xf numFmtId="0" fontId="0" fillId="33" borderId="0" xfId="0" applyNumberFormat="1" applyFill="1" applyAlignment="1" applyProtection="1">
      <alignment shrinkToFit="1"/>
      <protection/>
    </xf>
    <xf numFmtId="0" fontId="0" fillId="0" borderId="0" xfId="0" applyNumberFormat="1" applyAlignment="1" applyProtection="1">
      <alignment/>
      <protection/>
    </xf>
    <xf numFmtId="0" fontId="20" fillId="38" borderId="0" xfId="0" applyNumberFormat="1" applyFont="1" applyFill="1" applyAlignment="1" applyProtection="1">
      <alignment horizontal="center" vertical="center" shrinkToFit="1"/>
      <protection/>
    </xf>
    <xf numFmtId="1" fontId="20" fillId="38" borderId="0" xfId="0" applyNumberFormat="1" applyFont="1" applyFill="1" applyAlignment="1" applyProtection="1">
      <alignment horizontal="center" vertical="center" shrinkToFit="1"/>
      <protection/>
    </xf>
    <xf numFmtId="0" fontId="10" fillId="36" borderId="15" xfId="0" applyFont="1" applyFill="1" applyBorder="1" applyAlignment="1" applyProtection="1">
      <alignment horizontal="center" vertical="center" shrinkToFit="1"/>
      <protection locked="0"/>
    </xf>
    <xf numFmtId="0" fontId="20" fillId="33" borderId="0" xfId="0" applyNumberFormat="1" applyFont="1" applyFill="1" applyAlignment="1" applyProtection="1">
      <alignment horizontal="center" vertical="center" shrinkToFit="1"/>
      <protection/>
    </xf>
    <xf numFmtId="1" fontId="20" fillId="33" borderId="0" xfId="0" applyNumberFormat="1" applyFont="1" applyFill="1" applyAlignment="1" applyProtection="1">
      <alignment horizontal="center" vertical="center" shrinkToFit="1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1" fontId="21" fillId="33" borderId="0" xfId="0" applyNumberFormat="1" applyFont="1" applyFill="1" applyAlignment="1" applyProtection="1">
      <alignment horizontal="center" vertical="center" shrinkToFit="1"/>
      <protection/>
    </xf>
    <xf numFmtId="0" fontId="16" fillId="33" borderId="0" xfId="0" applyFont="1" applyFill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center"/>
      <protection/>
    </xf>
    <xf numFmtId="1" fontId="6" fillId="33" borderId="0" xfId="0" applyNumberFormat="1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5" fillId="34" borderId="14" xfId="0" applyFont="1" applyFill="1" applyBorder="1" applyAlignment="1" applyProtection="1">
      <alignment horizontal="center" vertical="center" shrinkToFit="1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0" fillId="39" borderId="24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 indent="1"/>
      <protection/>
    </xf>
    <xf numFmtId="0" fontId="0" fillId="35" borderId="14" xfId="0" applyNumberFormat="1" applyFill="1" applyBorder="1" applyAlignment="1" applyProtection="1">
      <alignment/>
      <protection/>
    </xf>
    <xf numFmtId="165" fontId="23" fillId="35" borderId="14" xfId="0" applyNumberFormat="1" applyFont="1" applyFill="1" applyBorder="1" applyAlignment="1" applyProtection="1">
      <alignment horizontal="center"/>
      <protection/>
    </xf>
    <xf numFmtId="0" fontId="23" fillId="35" borderId="14" xfId="0" applyNumberFormat="1" applyFont="1" applyFill="1" applyBorder="1" applyAlignment="1" applyProtection="1">
      <alignment horizontal="center"/>
      <protection/>
    </xf>
    <xf numFmtId="0" fontId="0" fillId="35" borderId="14" xfId="0" applyFill="1" applyBorder="1" applyAlignment="1" applyProtection="1">
      <alignment horizontal="left" indent="1"/>
      <protection/>
    </xf>
    <xf numFmtId="0" fontId="0" fillId="33" borderId="0" xfId="0" applyNumberFormat="1" applyFill="1" applyBorder="1" applyAlignment="1" applyProtection="1">
      <alignment/>
      <protection/>
    </xf>
    <xf numFmtId="165" fontId="23" fillId="33" borderId="0" xfId="0" applyNumberFormat="1" applyFont="1" applyFill="1" applyBorder="1" applyAlignment="1" applyProtection="1">
      <alignment horizontal="center"/>
      <protection/>
    </xf>
    <xf numFmtId="0" fontId="23" fillId="33" borderId="0" xfId="0" applyNumberFormat="1" applyFont="1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5" fillId="33" borderId="27" xfId="0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 applyProtection="1">
      <alignment horizontal="center" vertical="center" shrinkToFit="1"/>
      <protection locked="0"/>
    </xf>
    <xf numFmtId="0" fontId="16" fillId="33" borderId="16" xfId="0" applyFont="1" applyFill="1" applyBorder="1" applyAlignment="1" applyProtection="1">
      <alignment horizontal="center" vertical="center" shrinkToFit="1"/>
      <protection/>
    </xf>
    <xf numFmtId="0" fontId="16" fillId="33" borderId="27" xfId="0" applyFont="1" applyFill="1" applyBorder="1" applyAlignment="1" applyProtection="1">
      <alignment horizontal="center" vertical="center" shrinkToFit="1"/>
      <protection/>
    </xf>
    <xf numFmtId="0" fontId="16" fillId="33" borderId="17" xfId="0" applyFont="1" applyFill="1" applyBorder="1" applyAlignment="1" applyProtection="1">
      <alignment horizontal="center" vertical="center" shrinkToFit="1"/>
      <protection/>
    </xf>
    <xf numFmtId="0" fontId="16" fillId="34" borderId="16" xfId="0" applyFont="1" applyFill="1" applyBorder="1" applyAlignment="1" applyProtection="1">
      <alignment horizontal="center" vertical="center" shrinkToFit="1"/>
      <protection locked="0"/>
    </xf>
    <xf numFmtId="0" fontId="16" fillId="34" borderId="27" xfId="0" applyFont="1" applyFill="1" applyBorder="1" applyAlignment="1" applyProtection="1">
      <alignment horizontal="center" vertical="center" shrinkToFit="1"/>
      <protection locked="0"/>
    </xf>
    <xf numFmtId="0" fontId="16" fillId="34" borderId="17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 wrapText="1" shrinkToFit="1"/>
      <protection/>
    </xf>
    <xf numFmtId="0" fontId="3" fillId="33" borderId="0" xfId="0" applyFont="1" applyFill="1" applyAlignment="1" applyProtection="1">
      <alignment horizontal="center" vertical="center" wrapText="1" shrinkToFit="1"/>
      <protection/>
    </xf>
    <xf numFmtId="0" fontId="12" fillId="33" borderId="29" xfId="0" applyFont="1" applyFill="1" applyBorder="1" applyAlignment="1" applyProtection="1">
      <alignment horizontal="center" vertical="center" wrapText="1" shrinkToFit="1"/>
      <protection/>
    </xf>
    <xf numFmtId="0" fontId="12" fillId="33" borderId="30" xfId="0" applyFont="1" applyFill="1" applyBorder="1" applyAlignment="1" applyProtection="1">
      <alignment horizontal="center" vertical="center" shrinkToFit="1"/>
      <protection/>
    </xf>
    <xf numFmtId="0" fontId="12" fillId="33" borderId="31" xfId="0" applyFont="1" applyFill="1" applyBorder="1" applyAlignment="1" applyProtection="1">
      <alignment horizontal="center" vertical="center" shrinkToFit="1"/>
      <protection/>
    </xf>
    <xf numFmtId="1" fontId="21" fillId="33" borderId="32" xfId="0" applyNumberFormat="1" applyFont="1" applyFill="1" applyBorder="1" applyAlignment="1" applyProtection="1">
      <alignment horizontal="center" vertical="center" shrinkToFit="1"/>
      <protection/>
    </xf>
    <xf numFmtId="1" fontId="21" fillId="33" borderId="33" xfId="0" applyNumberFormat="1" applyFont="1" applyFill="1" applyBorder="1" applyAlignment="1" applyProtection="1">
      <alignment horizontal="center" vertical="center" shrinkToFit="1"/>
      <protection/>
    </xf>
    <xf numFmtId="1" fontId="21" fillId="33" borderId="34" xfId="0" applyNumberFormat="1" applyFont="1" applyFill="1" applyBorder="1" applyAlignment="1" applyProtection="1">
      <alignment horizontal="center" vertical="center" shrinkToFit="1"/>
      <protection/>
    </xf>
    <xf numFmtId="0" fontId="0" fillId="33" borderId="0" xfId="0" applyFill="1" applyAlignment="1" applyProtection="1">
      <alignment textRotation="90" shrinkToFit="1"/>
      <protection/>
    </xf>
    <xf numFmtId="1" fontId="21" fillId="33" borderId="35" xfId="0" applyNumberFormat="1" applyFont="1" applyFill="1" applyBorder="1" applyAlignment="1" applyProtection="1">
      <alignment horizontal="center" vertical="center" shrinkToFit="1"/>
      <protection/>
    </xf>
    <xf numFmtId="1" fontId="21" fillId="33" borderId="36" xfId="0" applyNumberFormat="1" applyFont="1" applyFill="1" applyBorder="1" applyAlignment="1" applyProtection="1">
      <alignment horizontal="center" vertical="center" shrinkToFit="1"/>
      <protection/>
    </xf>
    <xf numFmtId="1" fontId="21" fillId="33" borderId="37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">
    <dxf>
      <font>
        <color indexed="54"/>
      </font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strike val="0"/>
        <color indexed="9"/>
      </font>
      <fill>
        <patternFill>
          <bgColor indexed="55"/>
        </patternFill>
      </fill>
      <border>
        <left/>
        <right/>
        <top/>
        <bottom/>
      </border>
    </dxf>
    <dxf>
      <font>
        <b/>
        <i val="0"/>
        <strike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10"/>
        </patternFill>
      </fill>
    </dxf>
    <dxf>
      <font>
        <b/>
        <i val="0"/>
        <strike val="0"/>
        <color rgb="FFFFFFFF"/>
      </font>
      <fill>
        <patternFill>
          <bgColor rgb="FFFF00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B1:AL115"/>
  <sheetViews>
    <sheetView showGridLines="0" showRowColHeaders="0" tabSelected="1" zoomScale="150" zoomScaleNormal="150" zoomScaleSheetLayoutView="75" zoomScalePageLayoutView="0" workbookViewId="0" topLeftCell="A1">
      <pane xSplit="28" ySplit="24" topLeftCell="AC25" activePane="bottomRight" state="frozen"/>
      <selection pane="topLeft" activeCell="A1" sqref="A1"/>
      <selection pane="topRight" activeCell="AC1" sqref="AC1"/>
      <selection pane="bottomLeft" activeCell="A25" sqref="A25"/>
      <selection pane="bottomRight" activeCell="C26" sqref="C26"/>
    </sheetView>
  </sheetViews>
  <sheetFormatPr defaultColWidth="11.421875" defaultRowHeight="12.75"/>
  <cols>
    <col min="1" max="1" width="1.421875" style="1" customWidth="1"/>
    <col min="2" max="2" width="2.140625" style="2" customWidth="1"/>
    <col min="3" max="3" width="3.421875" style="2" bestFit="1" customWidth="1"/>
    <col min="4" max="4" width="3.8515625" style="2" bestFit="1" customWidth="1"/>
    <col min="5" max="5" width="11.8515625" style="2" bestFit="1" customWidth="1"/>
    <col min="6" max="6" width="3.8515625" style="2" bestFit="1" customWidth="1"/>
    <col min="7" max="7" width="12.140625" style="2" bestFit="1" customWidth="1"/>
    <col min="8" max="8" width="11.8515625" style="2" bestFit="1" customWidth="1"/>
    <col min="9" max="9" width="3.7109375" style="2" bestFit="1" customWidth="1"/>
    <col min="10" max="10" width="1.57421875" style="2" bestFit="1" customWidth="1"/>
    <col min="11" max="11" width="3.7109375" style="2" bestFit="1" customWidth="1"/>
    <col min="12" max="12" width="6.140625" style="2" bestFit="1" customWidth="1"/>
    <col min="13" max="13" width="0.9921875" style="1" customWidth="1"/>
    <col min="14" max="14" width="3.421875" style="37" customWidth="1"/>
    <col min="15" max="15" width="1.57421875" style="2" bestFit="1" customWidth="1"/>
    <col min="16" max="16" width="3.421875" style="37" bestFit="1" customWidth="1"/>
    <col min="17" max="17" width="2.57421875" style="54" customWidth="1"/>
    <col min="18" max="18" width="4.8515625" style="9" customWidth="1"/>
    <col min="19" max="19" width="2.421875" style="54" customWidth="1"/>
    <col min="20" max="20" width="4.8515625" style="54" customWidth="1"/>
    <col min="21" max="21" width="3.8515625" style="37" bestFit="1" customWidth="1"/>
    <col min="22" max="22" width="3.140625" style="37" hidden="1" customWidth="1"/>
    <col min="23" max="23" width="6.421875" style="65" hidden="1" customWidth="1"/>
    <col min="24" max="24" width="12.00390625" style="65" hidden="1" customWidth="1"/>
    <col min="25" max="25" width="12.00390625" style="1" hidden="1" customWidth="1"/>
    <col min="26" max="26" width="0" style="1" hidden="1" customWidth="1"/>
    <col min="27" max="27" width="3.00390625" style="1" hidden="1" customWidth="1"/>
    <col min="28" max="28" width="0" style="1" hidden="1" customWidth="1"/>
    <col min="29" max="16384" width="11.421875" style="2" customWidth="1"/>
  </cols>
  <sheetData>
    <row r="1" spans="2:38" ht="4.5" customHeight="1">
      <c r="B1" s="1"/>
      <c r="C1" s="1"/>
      <c r="D1" s="12"/>
      <c r="E1" s="12"/>
      <c r="F1" s="12"/>
      <c r="G1" s="12"/>
      <c r="H1" s="12"/>
      <c r="I1" s="12"/>
      <c r="J1" s="12"/>
      <c r="K1" s="12"/>
      <c r="L1" s="12"/>
      <c r="M1" s="12"/>
      <c r="N1" s="20"/>
      <c r="O1" s="21"/>
      <c r="P1" s="12"/>
      <c r="Q1" s="51"/>
      <c r="R1" s="1"/>
      <c r="S1" s="52"/>
      <c r="T1" s="52"/>
      <c r="U1" s="39"/>
      <c r="V1" s="12"/>
      <c r="W1" s="63"/>
      <c r="X1" s="63">
        <f>T25/1000000000</f>
        <v>0</v>
      </c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38" ht="18.75" customHeight="1" thickBot="1">
      <c r="B2" s="1"/>
      <c r="C2" s="1"/>
      <c r="D2" s="102" t="str">
        <f>IF(F4&lt;12,"Die Platzierung ermittelt sich aus der Reihenfolge -  1. Spielpunkte,  2. Tor-/Balldifferenz,  3. erzielte Tore/Punkte,  4. direkter Vergleich!",IF(E4&lt;15,"In diesem Fall bitte die Platzierung manuell eintragen!","Die Platzierung ermittelt sich aus der Reihenfolge -  1. Spielpunkte,  2. Tor-/Balldifferenz,  3. erzielte Tore/Punkte,  4. direkter Vergleich!"))</f>
        <v>Die Platzierung ermittelt sich aus der Reihenfolge -  1. Spielpunkte,  2. Tor-/Balldifferenz,  3. erzielte Tore/Punkte,  4. direkter Vergleich!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61"/>
      <c r="U2" s="39"/>
      <c r="V2" s="12"/>
      <c r="W2" s="63"/>
      <c r="X2" s="63"/>
      <c r="AA2" s="111" t="s">
        <v>22</v>
      </c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ht="19.5" customHeight="1" thickBot="1" thickTop="1">
      <c r="B3" s="1"/>
      <c r="C3" s="1"/>
      <c r="D3" s="3"/>
      <c r="E3" s="4" t="s">
        <v>23</v>
      </c>
      <c r="F3" s="93" t="s">
        <v>25</v>
      </c>
      <c r="G3" s="5" t="s">
        <v>0</v>
      </c>
      <c r="H3" s="6" t="s">
        <v>1</v>
      </c>
      <c r="I3" s="103" t="s">
        <v>2</v>
      </c>
      <c r="J3" s="103"/>
      <c r="K3" s="103"/>
      <c r="L3" s="6" t="s">
        <v>3</v>
      </c>
      <c r="M3" s="6"/>
      <c r="N3" s="104" t="s">
        <v>20</v>
      </c>
      <c r="O3" s="104"/>
      <c r="P3" s="104"/>
      <c r="Q3" s="52"/>
      <c r="R3" s="100" t="s">
        <v>21</v>
      </c>
      <c r="S3" s="101"/>
      <c r="T3" s="101"/>
      <c r="U3" s="101"/>
      <c r="V3" s="12"/>
      <c r="W3" s="63"/>
      <c r="X3" s="63"/>
      <c r="AA3" s="11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2:38" ht="14.25" hidden="1" thickBot="1" thickTop="1">
      <c r="B4" s="1"/>
      <c r="C4" s="1"/>
      <c r="D4" s="29"/>
      <c r="E4" s="12">
        <f>SUM(G7:G17)</f>
        <v>6</v>
      </c>
      <c r="F4" s="68">
        <f>SUM(R25:R81,T25:T81)</f>
        <v>0</v>
      </c>
      <c r="G4" s="30"/>
      <c r="H4" s="30"/>
      <c r="I4" s="30"/>
      <c r="J4" s="30"/>
      <c r="K4" s="30"/>
      <c r="L4" s="30"/>
      <c r="M4" s="30"/>
      <c r="N4" s="29"/>
      <c r="O4" s="30"/>
      <c r="P4" s="29"/>
      <c r="Q4" s="53"/>
      <c r="R4" s="1"/>
      <c r="S4" s="52"/>
      <c r="T4" s="52"/>
      <c r="U4" s="39"/>
      <c r="V4" s="12"/>
      <c r="W4" s="63"/>
      <c r="X4" s="63"/>
      <c r="AA4" s="11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2:38" ht="14.25" thickBot="1" thickTop="1">
      <c r="B5" s="1"/>
      <c r="C5" s="1"/>
      <c r="D5" s="12"/>
      <c r="E5" s="12"/>
      <c r="F5" s="12"/>
      <c r="G5" s="12"/>
      <c r="H5" s="8" t="s">
        <v>4</v>
      </c>
      <c r="I5" s="1"/>
      <c r="J5" s="31"/>
      <c r="K5" s="31"/>
      <c r="L5" s="12"/>
      <c r="M5" s="12"/>
      <c r="N5" s="20"/>
      <c r="O5" s="21"/>
      <c r="P5" s="12"/>
      <c r="Q5" s="51"/>
      <c r="R5" s="1"/>
      <c r="S5" s="52"/>
      <c r="T5" s="52"/>
      <c r="U5" s="39"/>
      <c r="V5" s="12"/>
      <c r="W5" s="63"/>
      <c r="X5" s="63"/>
      <c r="AA5" s="11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2:38" ht="3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12"/>
      <c r="O6" s="1"/>
      <c r="P6" s="12"/>
      <c r="Q6" s="52"/>
      <c r="R6" s="7"/>
      <c r="S6" s="52"/>
      <c r="T6" s="52"/>
      <c r="U6" s="12"/>
      <c r="V6" s="12"/>
      <c r="W6" s="63"/>
      <c r="X6" s="63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2:38" ht="16.5" thickBot="1">
      <c r="B7" s="1"/>
      <c r="C7" s="10" t="s">
        <v>5</v>
      </c>
      <c r="D7" s="11">
        <v>1</v>
      </c>
      <c r="E7" s="28" t="str">
        <f>IF($E$4&lt;21,"FALSCH",IF($F$4=30,IF($G$7=1,$H$7,IF($G$9=1,$H$9,IF($G$11=1,$H$11,IF($G$13=1,$H$13,IF($G$15=1,$H$15,$H$17)))))))</f>
        <v>FALSCH</v>
      </c>
      <c r="F7" s="12"/>
      <c r="G7" s="13">
        <f aca="true" t="shared" si="0" ref="G7:G17">RANK(Z7,$Z$7:$Z$17)</f>
        <v>1</v>
      </c>
      <c r="H7" s="57"/>
      <c r="I7" s="14">
        <f>SUM(I77:I79,I69:I71,I53:I55,I37:I39,I25:I27)</f>
        <v>0</v>
      </c>
      <c r="J7" s="10" t="s">
        <v>6</v>
      </c>
      <c r="K7" s="14">
        <f>SUM(K25:K27,K37:K39,K53:K55,K69:K71,K77:K79)</f>
        <v>0</v>
      </c>
      <c r="L7" s="15">
        <f>I7-K7</f>
        <v>0</v>
      </c>
      <c r="M7" s="17"/>
      <c r="N7" s="10">
        <f>SUM(N26,N38,N54,N70,N78)</f>
        <v>0</v>
      </c>
      <c r="O7" s="10" t="s">
        <v>6</v>
      </c>
      <c r="P7" s="10">
        <f>SUM(P26,P38,P54,P70,P78)</f>
        <v>0</v>
      </c>
      <c r="Q7" s="60"/>
      <c r="R7" s="55">
        <f>SUM(R25,R37,R53,R69,R77)</f>
        <v>0</v>
      </c>
      <c r="S7" s="66" t="s">
        <v>6</v>
      </c>
      <c r="T7" s="56">
        <f>SUM(T25,T37,T53,T69,T77)</f>
        <v>0</v>
      </c>
      <c r="U7" s="58"/>
      <c r="V7" s="12"/>
      <c r="W7" s="63"/>
      <c r="X7" s="63" t="s">
        <v>14</v>
      </c>
      <c r="Y7" s="1">
        <f>R7+((100+AA7)/1000)+(N7/1000000)+((100+L7)/1000000000)+(I7/1000000000000)</f>
        <v>0.10000010000000001</v>
      </c>
      <c r="Z7" s="1">
        <f>IF(Y7=Y9,Y7+W26,IF(Y7=Y11,Y7+W54,IF(Y7=Y13,Y7+W38,IF(Y7=Y15,Y7+W78,IF(Y7=Y17,Y7+W70,Y7)))))</f>
        <v>0.10000010000000001</v>
      </c>
      <c r="AA7" s="1">
        <f>N7-P7</f>
        <v>0</v>
      </c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2:38" ht="2.25" customHeight="1" thickBot="1">
      <c r="B8" s="1"/>
      <c r="C8" s="10"/>
      <c r="D8" s="11"/>
      <c r="E8" s="12"/>
      <c r="F8" s="12"/>
      <c r="G8" s="13"/>
      <c r="H8" s="36"/>
      <c r="I8" s="14"/>
      <c r="J8" s="10"/>
      <c r="K8" s="14"/>
      <c r="L8" s="17"/>
      <c r="M8" s="17"/>
      <c r="N8" s="10"/>
      <c r="O8" s="10"/>
      <c r="P8" s="10"/>
      <c r="Q8" s="52"/>
      <c r="R8" s="7"/>
      <c r="S8" s="52"/>
      <c r="T8" s="12"/>
      <c r="U8" s="12"/>
      <c r="V8" s="12"/>
      <c r="W8" s="63"/>
      <c r="X8" s="63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2:38" ht="16.5" thickBot="1">
      <c r="B9" s="1"/>
      <c r="C9" s="10" t="s">
        <v>5</v>
      </c>
      <c r="D9" s="11">
        <v>2</v>
      </c>
      <c r="E9" s="28" t="str">
        <f>IF($E$4&lt;21,"FALSCH",IF($F$4=30,IF($G$7=2,$H$7,IF($G$9=2,$H$9,IF($G$11=2,$H$11,IF($G$13=2,$H$13,IF($G$15=2,$H$15,$H$17)))))))</f>
        <v>FALSCH</v>
      </c>
      <c r="F9" s="12"/>
      <c r="G9" s="13">
        <f t="shared" si="0"/>
        <v>1</v>
      </c>
      <c r="H9" s="57"/>
      <c r="I9" s="14">
        <f>SUM(K25:K27,I41:I43,I57:I59,I65:I67,I73:I75)</f>
        <v>0</v>
      </c>
      <c r="J9" s="10" t="s">
        <v>6</v>
      </c>
      <c r="K9" s="14">
        <f>SUM(K73:K75,K65:K67,K57:K59,K41:K43,I25:I27)</f>
        <v>0</v>
      </c>
      <c r="L9" s="15">
        <f>I9-K9</f>
        <v>0</v>
      </c>
      <c r="M9" s="17"/>
      <c r="N9" s="10">
        <f>SUM(P26,N42,N58,N66,N74)</f>
        <v>0</v>
      </c>
      <c r="O9" s="10" t="s">
        <v>6</v>
      </c>
      <c r="P9" s="10">
        <f>SUM(N26,P42,P58,P66,P74)</f>
        <v>0</v>
      </c>
      <c r="Q9" s="60"/>
      <c r="R9" s="55">
        <f>SUM(T25,R41,R57,R65,R73)</f>
        <v>0</v>
      </c>
      <c r="S9" s="66" t="s">
        <v>6</v>
      </c>
      <c r="T9" s="56">
        <f>SUM(R25,T41,T57,T65,T73)</f>
        <v>0</v>
      </c>
      <c r="U9" s="59"/>
      <c r="V9" s="12"/>
      <c r="W9" s="63"/>
      <c r="X9" s="63" t="s">
        <v>15</v>
      </c>
      <c r="Y9" s="1">
        <f>R9+((100+AA9)/1000)+(N9/1000000)+((100+L9)/1000000000)+(I9/1000000000000)</f>
        <v>0.10000010000000001</v>
      </c>
      <c r="Z9" s="1">
        <f>IF(Y9=Y7,Y9+X26,IF(Y9=Y11,Y9+W74,IF(Y9=Y13,Y9+W66,IF(Y9=Y15,Y9+W42,IF(Y9=Y17,Y9+W58,Y9)))))</f>
        <v>0.10000010000000001</v>
      </c>
      <c r="AA9" s="1">
        <f>N9-P9</f>
        <v>0</v>
      </c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2:38" ht="2.25" customHeight="1" thickBot="1">
      <c r="B10" s="1"/>
      <c r="C10" s="10"/>
      <c r="D10" s="11"/>
      <c r="E10" s="12"/>
      <c r="F10" s="12"/>
      <c r="G10" s="13"/>
      <c r="H10" s="36"/>
      <c r="I10" s="14"/>
      <c r="J10" s="10"/>
      <c r="K10" s="14"/>
      <c r="L10" s="17"/>
      <c r="M10" s="17"/>
      <c r="N10" s="10"/>
      <c r="O10" s="10"/>
      <c r="P10" s="10"/>
      <c r="Q10" s="52"/>
      <c r="R10" s="7"/>
      <c r="S10" s="52"/>
      <c r="T10" s="12"/>
      <c r="U10" s="12"/>
      <c r="V10" s="12"/>
      <c r="W10" s="63"/>
      <c r="X10" s="63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2:38" ht="16.5" thickBot="1">
      <c r="B11" s="1"/>
      <c r="C11" s="10" t="s">
        <v>5</v>
      </c>
      <c r="D11" s="11">
        <v>3</v>
      </c>
      <c r="E11" s="28" t="str">
        <f>IF($E$4&lt;21,"FALSCH",IF($F$4=30,IF($G$7=3,$H$7,IF($G$9=3,$H$9,IF($G$11=3,$H$11,IF($G$13=3,$H$13,IF($G$15=3,$H$15,$H$17)))))))</f>
        <v>FALSCH</v>
      </c>
      <c r="F11" s="12"/>
      <c r="G11" s="13">
        <f t="shared" si="0"/>
        <v>1</v>
      </c>
      <c r="H11" s="57"/>
      <c r="I11" s="14">
        <f>SUM(I29:I31,I45:I47,K53:K55,K61:K63,K73:K75)</f>
        <v>0</v>
      </c>
      <c r="J11" s="10" t="s">
        <v>6</v>
      </c>
      <c r="K11" s="14">
        <f>SUM(I73:I75,I61:I63,I53:I55,K45:K47,K29:K31)</f>
        <v>0</v>
      </c>
      <c r="L11" s="15">
        <f>I11-K11</f>
        <v>0</v>
      </c>
      <c r="M11" s="17"/>
      <c r="N11" s="10">
        <f>SUM(N30,N46,P54,P62,P74)</f>
        <v>0</v>
      </c>
      <c r="O11" s="10" t="s">
        <v>6</v>
      </c>
      <c r="P11" s="10">
        <f>SUM(P30,P46,N54,N62,N74)</f>
        <v>0</v>
      </c>
      <c r="Q11" s="60"/>
      <c r="R11" s="56">
        <f>SUM(R29,R45,T53,T61,T73)</f>
        <v>0</v>
      </c>
      <c r="S11" s="66" t="s">
        <v>6</v>
      </c>
      <c r="T11" s="56">
        <f>SUM(T29,T45,R53,R61,R73)</f>
        <v>0</v>
      </c>
      <c r="U11" s="59"/>
      <c r="V11" s="12"/>
      <c r="W11" s="63"/>
      <c r="X11" s="63" t="s">
        <v>16</v>
      </c>
      <c r="Y11" s="1">
        <f>R11+((100+AA11)/1000)+(N11/1000000)+((100+L11)/1000000000)+(I11/1000000000000)</f>
        <v>0.10000010000000001</v>
      </c>
      <c r="Z11" s="1">
        <f>IF(Y11=Y7,Y11+X54,IF(Y11=Y9,Y11+X74,IF(Y11=Y13,Y11+W30,IF(Y11=Y15,Y11+X62,IF(Y11=Y17,Y11+W46,Y11)))))</f>
        <v>0.10000010000000001</v>
      </c>
      <c r="AA11" s="1">
        <f>N11-P11</f>
        <v>0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2:38" ht="2.25" customHeight="1" thickBot="1">
      <c r="B12" s="1"/>
      <c r="C12" s="10"/>
      <c r="D12" s="11"/>
      <c r="E12" s="12"/>
      <c r="F12" s="12"/>
      <c r="G12" s="13"/>
      <c r="H12" s="36"/>
      <c r="I12" s="14"/>
      <c r="J12" s="10"/>
      <c r="K12" s="14"/>
      <c r="L12" s="17"/>
      <c r="M12" s="17"/>
      <c r="N12" s="10"/>
      <c r="O12" s="10"/>
      <c r="P12" s="10"/>
      <c r="Q12" s="52"/>
      <c r="R12" s="7"/>
      <c r="S12" s="52"/>
      <c r="T12" s="12"/>
      <c r="U12" s="12"/>
      <c r="V12" s="12"/>
      <c r="W12" s="63"/>
      <c r="X12" s="63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2:38" ht="16.5" thickBot="1">
      <c r="B13" s="1"/>
      <c r="C13" s="10" t="s">
        <v>5</v>
      </c>
      <c r="D13" s="11">
        <v>4</v>
      </c>
      <c r="E13" s="28" t="str">
        <f>IF($E$4&lt;21,"FALSCH",IF($F$4=30,IF($G$7=4,$H$7,IF($G$9=4,$H$9,IF($G$11=4,$H$11,IF($G$13=4,$H$13,IF($G$15=4,$H$15,$H$17)))))))</f>
        <v>FALSCH</v>
      </c>
      <c r="F13" s="12"/>
      <c r="G13" s="13">
        <f t="shared" si="0"/>
        <v>1</v>
      </c>
      <c r="H13" s="57"/>
      <c r="I13" s="14">
        <f>SUM(K29:K31,K37:K39,I49:I51,K65:K67,K81:K83)</f>
        <v>0</v>
      </c>
      <c r="J13" s="10" t="s">
        <v>6</v>
      </c>
      <c r="K13" s="14">
        <f>SUM(I29:I31,I37:I39,K49:K51,I65:I67,I81:I83)</f>
        <v>0</v>
      </c>
      <c r="L13" s="15">
        <f>I13-K13</f>
        <v>0</v>
      </c>
      <c r="M13" s="17"/>
      <c r="N13" s="10">
        <f>SUM(P30,P38,N50,P66,P82)</f>
        <v>0</v>
      </c>
      <c r="O13" s="10" t="s">
        <v>6</v>
      </c>
      <c r="P13" s="10">
        <f>SUM(N82,N66,P50,N38,N30)</f>
        <v>0</v>
      </c>
      <c r="Q13" s="60"/>
      <c r="R13" s="56">
        <f>SUM(T29,T37,R49,T65,T81)</f>
        <v>0</v>
      </c>
      <c r="S13" s="66" t="s">
        <v>6</v>
      </c>
      <c r="T13" s="56">
        <f>SUM(R29,R37,R65,R81,T49)</f>
        <v>0</v>
      </c>
      <c r="U13" s="59"/>
      <c r="V13" s="12"/>
      <c r="W13" s="63"/>
      <c r="X13" s="63" t="s">
        <v>17</v>
      </c>
      <c r="Y13" s="1">
        <f>R13+((100+AA13)/1000)+(N13/1000000)+((100+L13)/1000000000)+(I13/1000000000000)</f>
        <v>0.10000010000000001</v>
      </c>
      <c r="Z13" s="1">
        <f>IF(Y13=Y7,Y13+X38,IF(Y13=Y9,Y13+X66,IF(Y13=Y11,Y13+X30,IF(Y13=Y15,Y13+W50,IF(Y13=Y17,Y13+X82,Y13)))))</f>
        <v>0.10000010000000001</v>
      </c>
      <c r="AA13" s="1">
        <f>N13-P13</f>
        <v>0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2:38" ht="2.25" customHeight="1" thickBot="1">
      <c r="B14" s="1"/>
      <c r="C14" s="10" t="s">
        <v>5</v>
      </c>
      <c r="D14" s="11"/>
      <c r="E14" s="12"/>
      <c r="F14" s="12"/>
      <c r="G14" s="13"/>
      <c r="H14" s="36"/>
      <c r="I14" s="14"/>
      <c r="J14" s="10"/>
      <c r="K14" s="14"/>
      <c r="L14" s="17"/>
      <c r="M14" s="17"/>
      <c r="N14" s="10"/>
      <c r="O14" s="10"/>
      <c r="P14" s="10"/>
      <c r="Q14" s="52"/>
      <c r="R14" s="7"/>
      <c r="S14" s="52"/>
      <c r="T14" s="12"/>
      <c r="U14" s="12"/>
      <c r="V14" s="12"/>
      <c r="W14" s="63"/>
      <c r="X14" s="63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2:38" ht="16.5" thickBot="1">
      <c r="B15" s="1"/>
      <c r="C15" s="10" t="s">
        <v>5</v>
      </c>
      <c r="D15" s="11">
        <v>5</v>
      </c>
      <c r="E15" s="28" t="str">
        <f>IF($E$4&lt;21,"FALSCH",IF($F$4=30,IF($G$7=5,$H$7,IF($G$9=5,$H$9,IF($G$11=5,$H$11,IF($G$13=5,$H$13,IF($G$15=5,$H$15,$H$17)))))))</f>
        <v>FALSCH</v>
      </c>
      <c r="F15" s="12"/>
      <c r="G15" s="13">
        <f t="shared" si="0"/>
        <v>1</v>
      </c>
      <c r="H15" s="57"/>
      <c r="I15" s="14">
        <f>SUM(I33:I35,K41:K43,K49:K51,I61:I63,K77:K79)</f>
        <v>0</v>
      </c>
      <c r="J15" s="10"/>
      <c r="K15" s="14">
        <f>SUM(I77:I79,K61:K63,I49:I51,I41:I43,K33:K35)</f>
        <v>0</v>
      </c>
      <c r="L15" s="15">
        <f>I15-K15</f>
        <v>0</v>
      </c>
      <c r="M15" s="17"/>
      <c r="N15" s="10">
        <f>SUM(N34,P42,P50,N62,P78)</f>
        <v>0</v>
      </c>
      <c r="O15" s="10"/>
      <c r="P15" s="10">
        <f>SUM(P34,P42,P42,N42,N50,P62,N78)</f>
        <v>0</v>
      </c>
      <c r="Q15" s="60"/>
      <c r="R15" s="56">
        <f>SUM(R33,T41,T49,R61,T77)</f>
        <v>0</v>
      </c>
      <c r="S15" s="66" t="s">
        <v>6</v>
      </c>
      <c r="T15" s="56">
        <f>SUM(T33,R41,R49,T61,R77)</f>
        <v>0</v>
      </c>
      <c r="U15" s="59"/>
      <c r="V15" s="12"/>
      <c r="W15" s="63"/>
      <c r="X15" s="63" t="s">
        <v>18</v>
      </c>
      <c r="Y15" s="1">
        <f>R15+((100+AA15)/1000)+(N15/1000000)+((100+L15)/1000000000)+(I15/1000000000000)</f>
        <v>0.10000010000000001</v>
      </c>
      <c r="Z15" s="1">
        <f>IF(Y15=Y7,Y15+X78,IF(Y15=Y9,Y15+X42,IF(Y15=Y11,Y15+W62,IF(Y15=Y13,Y15+X50,IF(Y15=Y17,Y15+W34,Y15)))))</f>
        <v>0.10000010000000001</v>
      </c>
      <c r="AA15" s="1">
        <f>N15-P15</f>
        <v>0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2:38" ht="2.25" customHeight="1" thickBot="1">
      <c r="B16" s="1"/>
      <c r="C16" s="10"/>
      <c r="D16" s="11"/>
      <c r="E16" s="12"/>
      <c r="F16" s="12"/>
      <c r="G16" s="13"/>
      <c r="H16" s="36"/>
      <c r="I16" s="14"/>
      <c r="J16" s="10"/>
      <c r="K16" s="14"/>
      <c r="L16" s="17"/>
      <c r="M16" s="17"/>
      <c r="N16" s="10"/>
      <c r="O16" s="10"/>
      <c r="P16" s="10"/>
      <c r="Q16" s="52"/>
      <c r="R16" s="7"/>
      <c r="S16" s="52"/>
      <c r="T16" s="12"/>
      <c r="U16" s="12"/>
      <c r="V16" s="12"/>
      <c r="W16" s="63"/>
      <c r="X16" s="63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2:38" ht="16.5" thickBot="1">
      <c r="B17" s="1"/>
      <c r="C17" s="10" t="s">
        <v>5</v>
      </c>
      <c r="D17" s="11">
        <v>6</v>
      </c>
      <c r="E17" s="28" t="str">
        <f>IF($E$4&lt;21,"FALSCH",IF($F$4=30,IF($G$7=6,$H$7,IF($G$9=6,$H$9,IF($G$11=6,$H$11,IF($G$13=6,$H$13,IF($G$15=6,$H$15,$H$17)))))))</f>
        <v>FALSCH</v>
      </c>
      <c r="F17" s="12"/>
      <c r="G17" s="13">
        <f t="shared" si="0"/>
        <v>1</v>
      </c>
      <c r="H17" s="57"/>
      <c r="I17" s="14">
        <f>SUM(K33:K35,K45:K47,K57:K59,K69:K71,I81:I83)</f>
        <v>0</v>
      </c>
      <c r="J17" s="10" t="s">
        <v>6</v>
      </c>
      <c r="K17" s="14">
        <f>SUM(I33:I35,I45:I47,I57:I59,I69:I71,K81:K83)</f>
        <v>0</v>
      </c>
      <c r="L17" s="15">
        <f>I17-K17</f>
        <v>0</v>
      </c>
      <c r="M17" s="17"/>
      <c r="N17" s="10">
        <f>SUM(P34,P46,P58,P70,N82)</f>
        <v>0</v>
      </c>
      <c r="O17" s="10" t="s">
        <v>6</v>
      </c>
      <c r="P17" s="10">
        <f>SUM(N34,N46,N58,N70,P82)</f>
        <v>0</v>
      </c>
      <c r="Q17" s="60"/>
      <c r="R17" s="56">
        <f>SUM(T33,T45,T57,T69,R81)</f>
        <v>0</v>
      </c>
      <c r="S17" s="66" t="s">
        <v>6</v>
      </c>
      <c r="T17" s="56">
        <f>SUM(R33,R45,R57,R69,T81)</f>
        <v>0</v>
      </c>
      <c r="U17" s="59"/>
      <c r="V17" s="12"/>
      <c r="W17" s="63"/>
      <c r="X17" s="63" t="s">
        <v>19</v>
      </c>
      <c r="Y17" s="1">
        <f>R17+((100+AA17)/1000)+(N17/1000000)+((100+L17)/1000000000)+(I17/1000000000000)</f>
        <v>0.10000010000000001</v>
      </c>
      <c r="Z17" s="1">
        <f>IF(Y17=Y7,Y17+X70,IF(Y17=Y9,Y17+X58,IF(Y17=Y11,Y17+X46,IF(Y17=Y13,Y17+W82,IF(Y17=Y15,Y17+X34,Y17)))))</f>
        <v>0.10000010000000001</v>
      </c>
      <c r="AA17" s="1">
        <f>N17-P17</f>
        <v>0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2:38" ht="3" customHeight="1" thickBot="1">
      <c r="B18" s="1"/>
      <c r="C18" s="12"/>
      <c r="D18" s="18"/>
      <c r="E18" s="32"/>
      <c r="F18" s="12"/>
      <c r="G18" s="13"/>
      <c r="H18" s="33"/>
      <c r="I18" s="12"/>
      <c r="J18" s="12"/>
      <c r="K18" s="12"/>
      <c r="L18" s="17"/>
      <c r="M18" s="17"/>
      <c r="N18" s="19"/>
      <c r="O18" s="19"/>
      <c r="P18" s="19"/>
      <c r="Q18" s="52"/>
      <c r="R18" s="7"/>
      <c r="S18" s="52"/>
      <c r="T18" s="52"/>
      <c r="U18" s="12"/>
      <c r="V18" s="12"/>
      <c r="W18" s="63"/>
      <c r="X18" s="63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2:38" ht="17.25" customHeight="1" thickBot="1" thickTop="1">
      <c r="B19" s="1"/>
      <c r="C19" s="1"/>
      <c r="D19" s="1"/>
      <c r="E19" s="4" t="s">
        <v>23</v>
      </c>
      <c r="F19" s="91" t="str">
        <f>F3</f>
        <v>A</v>
      </c>
      <c r="G19" s="69"/>
      <c r="H19" s="33"/>
      <c r="I19" s="105" t="s">
        <v>7</v>
      </c>
      <c r="J19" s="106"/>
      <c r="K19" s="107"/>
      <c r="L19" s="17"/>
      <c r="M19" s="17"/>
      <c r="N19" s="19"/>
      <c r="O19" s="19"/>
      <c r="P19" s="19"/>
      <c r="Q19" s="52"/>
      <c r="R19" s="7"/>
      <c r="S19" s="52"/>
      <c r="T19" s="52"/>
      <c r="U19" s="12"/>
      <c r="V19" s="12"/>
      <c r="W19" s="63"/>
      <c r="X19" s="63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2:38" ht="5.25" customHeight="1" thickBot="1" thickTop="1">
      <c r="B20" s="1"/>
      <c r="C20" s="12"/>
      <c r="D20" s="16"/>
      <c r="E20" s="1"/>
      <c r="F20" s="1"/>
      <c r="G20" s="1"/>
      <c r="H20" s="12"/>
      <c r="I20" s="34" t="s">
        <v>8</v>
      </c>
      <c r="J20" s="35"/>
      <c r="K20" s="34" t="s">
        <v>8</v>
      </c>
      <c r="L20" s="20"/>
      <c r="M20" s="20"/>
      <c r="N20" s="12"/>
      <c r="O20" s="12"/>
      <c r="P20" s="12"/>
      <c r="Q20" s="52"/>
      <c r="R20" s="7"/>
      <c r="S20" s="52"/>
      <c r="T20" s="52"/>
      <c r="U20" s="12"/>
      <c r="V20" s="12"/>
      <c r="W20" s="63"/>
      <c r="X20" s="63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2:38" ht="13.5" thickBot="1">
      <c r="B21" s="1"/>
      <c r="C21" s="22" t="s">
        <v>9</v>
      </c>
      <c r="D21" s="24"/>
      <c r="E21" s="85" t="s">
        <v>10</v>
      </c>
      <c r="F21" s="24"/>
      <c r="G21" s="85" t="s">
        <v>10</v>
      </c>
      <c r="H21" s="23" t="s">
        <v>11</v>
      </c>
      <c r="I21" s="22" t="s">
        <v>12</v>
      </c>
      <c r="J21" s="24"/>
      <c r="K21" s="22" t="s">
        <v>12</v>
      </c>
      <c r="L21" s="25"/>
      <c r="M21" s="73"/>
      <c r="N21" s="25" t="s">
        <v>13</v>
      </c>
      <c r="O21" s="25"/>
      <c r="P21" s="25" t="s">
        <v>13</v>
      </c>
      <c r="Q21" s="82"/>
      <c r="R21" s="83" t="s">
        <v>24</v>
      </c>
      <c r="S21" s="82"/>
      <c r="T21" s="84" t="s">
        <v>24</v>
      </c>
      <c r="U21" s="12"/>
      <c r="V21" s="12"/>
      <c r="W21" s="63"/>
      <c r="X21" s="63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2:38" ht="3" customHeight="1" thickBot="1">
      <c r="B22" s="1"/>
      <c r="C22" s="80"/>
      <c r="D22" s="38"/>
      <c r="E22" s="81"/>
      <c r="F22" s="38"/>
      <c r="G22" s="81"/>
      <c r="H22" s="32"/>
      <c r="I22" s="80"/>
      <c r="J22" s="38"/>
      <c r="K22" s="80"/>
      <c r="L22" s="49"/>
      <c r="M22" s="49"/>
      <c r="N22" s="49"/>
      <c r="O22" s="49"/>
      <c r="P22" s="49"/>
      <c r="Q22" s="86"/>
      <c r="R22" s="87"/>
      <c r="S22" s="86"/>
      <c r="T22" s="88"/>
      <c r="U22" s="12"/>
      <c r="V22" s="12"/>
      <c r="W22" s="63"/>
      <c r="X22" s="63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2:38" ht="3.75" customHeight="1" thickBot="1" thickTop="1">
      <c r="B23" s="1"/>
      <c r="C23" s="46"/>
      <c r="D23" s="47"/>
      <c r="E23" s="48"/>
      <c r="F23" s="47"/>
      <c r="G23" s="48"/>
      <c r="H23" s="48"/>
      <c r="I23" s="80"/>
      <c r="J23" s="38"/>
      <c r="K23" s="80"/>
      <c r="L23" s="49"/>
      <c r="M23" s="49"/>
      <c r="N23" s="89"/>
      <c r="O23" s="89"/>
      <c r="P23" s="89"/>
      <c r="Q23" s="52"/>
      <c r="R23" s="7"/>
      <c r="S23" s="52"/>
      <c r="T23" s="52"/>
      <c r="U23" s="41"/>
      <c r="V23" s="41"/>
      <c r="W23" s="63"/>
      <c r="X23" s="63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2:38" ht="3" customHeight="1" thickBot="1" thickTop="1">
      <c r="B24" s="1"/>
      <c r="C24" s="80"/>
      <c r="D24" s="38"/>
      <c r="E24" s="81"/>
      <c r="F24" s="38"/>
      <c r="G24" s="81"/>
      <c r="H24" s="32"/>
      <c r="I24" s="80"/>
      <c r="J24" s="38"/>
      <c r="K24" s="80"/>
      <c r="L24" s="49"/>
      <c r="M24" s="49"/>
      <c r="N24" s="49"/>
      <c r="O24" s="49"/>
      <c r="P24" s="49"/>
      <c r="Q24" s="52"/>
      <c r="R24" s="7"/>
      <c r="S24" s="52"/>
      <c r="T24" s="52"/>
      <c r="U24" s="12"/>
      <c r="V24" s="12"/>
      <c r="W24" s="63"/>
      <c r="X24" s="63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2:38" ht="13.5" customHeight="1" thickBot="1" thickTop="1">
      <c r="B25" s="1"/>
      <c r="C25" s="42"/>
      <c r="D25" s="43"/>
      <c r="E25" s="94">
        <f>H7</f>
        <v>0</v>
      </c>
      <c r="F25" s="43"/>
      <c r="G25" s="94">
        <f>H9</f>
        <v>0</v>
      </c>
      <c r="H25" s="97"/>
      <c r="I25" s="26"/>
      <c r="J25" s="27" t="s">
        <v>6</v>
      </c>
      <c r="K25" s="26"/>
      <c r="L25" s="78"/>
      <c r="M25" s="49"/>
      <c r="N25" s="90"/>
      <c r="O25" s="90"/>
      <c r="P25" s="90"/>
      <c r="Q25" s="52"/>
      <c r="R25" s="108">
        <f>IF(N26&gt;P26,2,0)</f>
        <v>0</v>
      </c>
      <c r="S25" s="70"/>
      <c r="T25" s="112">
        <f>IF(P26&gt;N26,2,0)</f>
        <v>0</v>
      </c>
      <c r="U25" s="40">
        <f>IF(I25="","",IF(I25&gt;K25,1,0))</f>
      </c>
      <c r="V25" s="40">
        <f>IF(K25="","",IF(K25&gt;I25,1,0))</f>
      </c>
      <c r="W25" s="64"/>
      <c r="X25" s="64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2:38" ht="13.5" customHeight="1" thickBot="1">
      <c r="B26" s="1"/>
      <c r="C26" s="92">
        <v>1</v>
      </c>
      <c r="D26" s="50">
        <v>1</v>
      </c>
      <c r="E26" s="95"/>
      <c r="F26" s="50">
        <v>2</v>
      </c>
      <c r="G26" s="95"/>
      <c r="H26" s="98"/>
      <c r="I26" s="26"/>
      <c r="J26" s="27" t="s">
        <v>6</v>
      </c>
      <c r="K26" s="26"/>
      <c r="L26" s="76"/>
      <c r="M26" s="75"/>
      <c r="N26" s="74">
        <f>IF(Y26=0,"",SUM(U25:U27))</f>
      </c>
      <c r="O26" s="27" t="s">
        <v>6</v>
      </c>
      <c r="P26" s="74">
        <f>IF(Y26=0,"",SUM(V25:V27))</f>
      </c>
      <c r="Q26" s="52"/>
      <c r="R26" s="109"/>
      <c r="S26" s="71" t="s">
        <v>6</v>
      </c>
      <c r="T26" s="113"/>
      <c r="U26" s="40">
        <f>IF(I26="","",IF(I26&gt;K26,1,0))</f>
      </c>
      <c r="V26" s="40">
        <f>IF(K26="","",IF(K26&gt;I26,1,0))</f>
      </c>
      <c r="W26" s="64">
        <f>R25/1000000000000000</f>
        <v>0</v>
      </c>
      <c r="X26" s="64">
        <f>T25/1000000000000000</f>
        <v>0</v>
      </c>
      <c r="Y26" s="1">
        <f>COUNT(I25:I27,K25:K27)</f>
        <v>0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2:38" ht="13.5" customHeight="1" thickBot="1">
      <c r="B27" s="1"/>
      <c r="C27" s="44"/>
      <c r="D27" s="45"/>
      <c r="E27" s="96"/>
      <c r="F27" s="45"/>
      <c r="G27" s="96"/>
      <c r="H27" s="99"/>
      <c r="I27" s="26"/>
      <c r="J27" s="27" t="s">
        <v>6</v>
      </c>
      <c r="K27" s="26"/>
      <c r="L27" s="77"/>
      <c r="M27" s="49"/>
      <c r="N27" s="38"/>
      <c r="O27" s="38"/>
      <c r="P27" s="38"/>
      <c r="Q27" s="52"/>
      <c r="R27" s="110"/>
      <c r="S27" s="72"/>
      <c r="T27" s="114"/>
      <c r="U27" s="41">
        <f>IF(I27="","",IF(I27&gt;K27,1,0))</f>
      </c>
      <c r="V27" s="41">
        <f>IF(K27="","",IF(K27&gt;I27,1,0))</f>
      </c>
      <c r="W27" s="63"/>
      <c r="X27" s="63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2:38" ht="3.75" customHeight="1" thickBot="1" thickTop="1">
      <c r="B28" s="1"/>
      <c r="C28" s="46"/>
      <c r="D28" s="47"/>
      <c r="E28" s="48"/>
      <c r="F28" s="47"/>
      <c r="G28" s="48"/>
      <c r="H28" s="48"/>
      <c r="I28" s="80"/>
      <c r="J28" s="38"/>
      <c r="K28" s="80"/>
      <c r="L28" s="49"/>
      <c r="M28" s="49"/>
      <c r="N28" s="79"/>
      <c r="O28" s="79"/>
      <c r="P28" s="79"/>
      <c r="Q28" s="52"/>
      <c r="R28" s="7"/>
      <c r="S28" s="52"/>
      <c r="T28" s="52"/>
      <c r="U28" s="41"/>
      <c r="V28" s="41"/>
      <c r="W28" s="63"/>
      <c r="X28" s="63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2:38" ht="13.5" customHeight="1" thickBot="1" thickTop="1">
      <c r="B29" s="1"/>
      <c r="C29" s="42"/>
      <c r="D29" s="43"/>
      <c r="E29" s="94">
        <f>H11</f>
        <v>0</v>
      </c>
      <c r="F29" s="43"/>
      <c r="G29" s="94">
        <f>H13</f>
        <v>0</v>
      </c>
      <c r="H29" s="97"/>
      <c r="I29" s="26"/>
      <c r="J29" s="27" t="s">
        <v>6</v>
      </c>
      <c r="K29" s="26"/>
      <c r="L29" s="78"/>
      <c r="M29" s="49"/>
      <c r="N29" s="38"/>
      <c r="O29" s="38"/>
      <c r="P29" s="38"/>
      <c r="Q29" s="52"/>
      <c r="R29" s="108">
        <f>IF(N30&gt;P30,2,0)</f>
        <v>0</v>
      </c>
      <c r="S29" s="70"/>
      <c r="T29" s="112">
        <f>IF(P30&gt;N30,2,0)</f>
        <v>0</v>
      </c>
      <c r="U29" s="40">
        <f>IF(I29="","",IF(I29&gt;K29,1,0))</f>
      </c>
      <c r="V29" s="40">
        <f>IF(K29="","",IF(K29&gt;I29,1,0))</f>
      </c>
      <c r="W29" s="64"/>
      <c r="X29" s="64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2:38" ht="16.5" thickBot="1">
      <c r="B30" s="1"/>
      <c r="C30" s="92">
        <v>2</v>
      </c>
      <c r="D30" s="50">
        <v>3</v>
      </c>
      <c r="E30" s="95"/>
      <c r="F30" s="50">
        <v>4</v>
      </c>
      <c r="G30" s="95"/>
      <c r="H30" s="98"/>
      <c r="I30" s="26"/>
      <c r="J30" s="27" t="s">
        <v>6</v>
      </c>
      <c r="K30" s="26"/>
      <c r="L30" s="76"/>
      <c r="M30" s="75"/>
      <c r="N30" s="74">
        <f>IF(Y30=0,"",SUM(U29:U31))</f>
      </c>
      <c r="O30" s="27" t="s">
        <v>6</v>
      </c>
      <c r="P30" s="74">
        <f>IF(Y30=0,"",SUM(V29:V31))</f>
      </c>
      <c r="Q30" s="52"/>
      <c r="R30" s="109"/>
      <c r="S30" s="71" t="s">
        <v>6</v>
      </c>
      <c r="T30" s="113"/>
      <c r="U30" s="67">
        <f>IF(I30="","",IF(I30&gt;K30,1,0))</f>
      </c>
      <c r="V30" s="40">
        <f>IF(K30="","",IF(K30&gt;I30,1,0))</f>
      </c>
      <c r="W30" s="64">
        <f>R29/1000000000000000</f>
        <v>0</v>
      </c>
      <c r="X30" s="64">
        <f>T29/1000000000000000</f>
        <v>0</v>
      </c>
      <c r="Y30" s="1">
        <f>COUNT(I29:I31,K29:K31)</f>
        <v>0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ht="13.5" customHeight="1" thickBot="1">
      <c r="B31" s="1"/>
      <c r="C31" s="44"/>
      <c r="D31" s="45"/>
      <c r="E31" s="96"/>
      <c r="F31" s="45"/>
      <c r="G31" s="96"/>
      <c r="H31" s="99"/>
      <c r="I31" s="26"/>
      <c r="J31" s="27" t="s">
        <v>6</v>
      </c>
      <c r="K31" s="26"/>
      <c r="L31" s="77"/>
      <c r="M31" s="49"/>
      <c r="N31" s="38"/>
      <c r="O31" s="38"/>
      <c r="P31" s="38"/>
      <c r="Q31" s="52"/>
      <c r="R31" s="110"/>
      <c r="S31" s="72"/>
      <c r="T31" s="114"/>
      <c r="U31" s="41">
        <f>IF(I31="","",IF(I31&gt;K31,1,0))</f>
      </c>
      <c r="V31" s="41">
        <f>IF(K31="","",IF(K31&gt;I31,1,0))</f>
      </c>
      <c r="W31" s="63"/>
      <c r="X31" s="63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2:38" ht="3.75" customHeight="1" thickBot="1" thickTop="1">
      <c r="B32" s="1"/>
      <c r="C32" s="46"/>
      <c r="D32" s="47"/>
      <c r="E32" s="48"/>
      <c r="F32" s="47"/>
      <c r="G32" s="48"/>
      <c r="H32" s="48"/>
      <c r="I32" s="80"/>
      <c r="J32" s="38"/>
      <c r="K32" s="80"/>
      <c r="L32" s="49"/>
      <c r="M32" s="49"/>
      <c r="N32" s="79"/>
      <c r="O32" s="79"/>
      <c r="P32" s="79"/>
      <c r="Q32" s="52"/>
      <c r="R32" s="7"/>
      <c r="S32" s="52"/>
      <c r="T32" s="52"/>
      <c r="U32" s="41"/>
      <c r="V32" s="41"/>
      <c r="W32" s="63"/>
      <c r="X32" s="63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2:38" ht="13.5" customHeight="1" thickBot="1" thickTop="1">
      <c r="B33" s="1"/>
      <c r="C33" s="42"/>
      <c r="D33" s="43"/>
      <c r="E33" s="94">
        <f>H15</f>
        <v>0</v>
      </c>
      <c r="F33" s="43"/>
      <c r="G33" s="94">
        <f>H17</f>
        <v>0</v>
      </c>
      <c r="H33" s="97"/>
      <c r="I33" s="26"/>
      <c r="J33" s="27" t="s">
        <v>6</v>
      </c>
      <c r="K33" s="26"/>
      <c r="L33" s="78"/>
      <c r="M33" s="49"/>
      <c r="N33" s="38"/>
      <c r="O33" s="38"/>
      <c r="P33" s="38"/>
      <c r="Q33" s="52"/>
      <c r="R33" s="108">
        <f>IF(N34&gt;P34,2,0)</f>
        <v>0</v>
      </c>
      <c r="S33" s="70"/>
      <c r="T33" s="112">
        <f>IF(P34&gt;N34,2,0)</f>
        <v>0</v>
      </c>
      <c r="U33" s="40">
        <f>IF(I33="","",IF(I33&gt;K33,1,0))</f>
      </c>
      <c r="V33" s="40">
        <f>IF(K33="","",IF(K33&gt;I33,1,0))</f>
      </c>
      <c r="W33" s="64"/>
      <c r="X33" s="64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 ht="16.5" thickBot="1">
      <c r="B34" s="1"/>
      <c r="C34" s="92">
        <v>3</v>
      </c>
      <c r="D34" s="50">
        <v>5</v>
      </c>
      <c r="E34" s="95"/>
      <c r="F34" s="50">
        <v>6</v>
      </c>
      <c r="G34" s="95"/>
      <c r="H34" s="98"/>
      <c r="I34" s="26"/>
      <c r="J34" s="27" t="s">
        <v>6</v>
      </c>
      <c r="K34" s="26"/>
      <c r="L34" s="76"/>
      <c r="M34" s="75"/>
      <c r="N34" s="74">
        <f>IF(Y34=0,"",SUM(U33:U35))</f>
      </c>
      <c r="O34" s="27" t="s">
        <v>6</v>
      </c>
      <c r="P34" s="74">
        <f>IF(Y34=0,"",SUM(V33:V35))</f>
      </c>
      <c r="Q34" s="52"/>
      <c r="R34" s="109"/>
      <c r="S34" s="71" t="s">
        <v>6</v>
      </c>
      <c r="T34" s="113"/>
      <c r="U34" s="40">
        <f>IF(I34="","",IF(I34&gt;K34,1,0))</f>
      </c>
      <c r="V34" s="40">
        <f>IF(K34="","",IF(K34&gt;I34,1,0))</f>
      </c>
      <c r="W34" s="64">
        <f>R33/1000000000000000</f>
        <v>0</v>
      </c>
      <c r="X34" s="64">
        <f>T33/1000000000000000</f>
        <v>0</v>
      </c>
      <c r="Y34" s="1">
        <f>COUNT(I33:I35,K33:K35)</f>
        <v>0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 ht="13.5" thickBot="1">
      <c r="B35" s="1"/>
      <c r="C35" s="44"/>
      <c r="D35" s="45"/>
      <c r="E35" s="96"/>
      <c r="F35" s="45"/>
      <c r="G35" s="96"/>
      <c r="H35" s="99"/>
      <c r="I35" s="26"/>
      <c r="J35" s="27" t="s">
        <v>6</v>
      </c>
      <c r="K35" s="26"/>
      <c r="L35" s="77"/>
      <c r="M35" s="49"/>
      <c r="N35" s="38"/>
      <c r="O35" s="38"/>
      <c r="P35" s="38"/>
      <c r="Q35" s="52"/>
      <c r="R35" s="110"/>
      <c r="S35" s="72"/>
      <c r="T35" s="114"/>
      <c r="U35" s="41">
        <f>IF(I35="","",IF(I35&gt;K35,1,0))</f>
      </c>
      <c r="V35" s="41">
        <f>IF(K35="","",IF(K35&gt;I35,1,0))</f>
      </c>
      <c r="W35" s="63"/>
      <c r="X35" s="63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 ht="3.75" customHeight="1" thickBot="1" thickTop="1">
      <c r="B36" s="1"/>
      <c r="C36" s="46"/>
      <c r="D36" s="47"/>
      <c r="E36" s="48"/>
      <c r="F36" s="47"/>
      <c r="G36" s="48"/>
      <c r="H36" s="48"/>
      <c r="I36" s="80"/>
      <c r="J36" s="38"/>
      <c r="K36" s="80"/>
      <c r="L36" s="49"/>
      <c r="M36" s="49"/>
      <c r="N36" s="79"/>
      <c r="O36" s="79"/>
      <c r="P36" s="79"/>
      <c r="Q36" s="52"/>
      <c r="R36" s="7"/>
      <c r="S36" s="52"/>
      <c r="T36" s="52"/>
      <c r="U36" s="41"/>
      <c r="V36" s="41"/>
      <c r="W36" s="63"/>
      <c r="X36" s="63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 ht="13.5" customHeight="1" thickBot="1" thickTop="1">
      <c r="B37" s="1"/>
      <c r="C37" s="42"/>
      <c r="D37" s="43"/>
      <c r="E37" s="94">
        <f>H7</f>
        <v>0</v>
      </c>
      <c r="F37" s="43"/>
      <c r="G37" s="94">
        <f>H13</f>
        <v>0</v>
      </c>
      <c r="H37" s="97"/>
      <c r="I37" s="26"/>
      <c r="J37" s="27" t="s">
        <v>6</v>
      </c>
      <c r="K37" s="26"/>
      <c r="L37" s="78"/>
      <c r="M37" s="49"/>
      <c r="N37" s="38"/>
      <c r="O37" s="38"/>
      <c r="P37" s="38"/>
      <c r="Q37" s="52"/>
      <c r="R37" s="108">
        <f>IF(N38&gt;P38,2,0)</f>
        <v>0</v>
      </c>
      <c r="S37" s="70"/>
      <c r="T37" s="112">
        <f>IF(P38&gt;N38,2,0)</f>
        <v>0</v>
      </c>
      <c r="U37" s="40">
        <f>IF(I37="","",IF(I37&gt;K37,1,0))</f>
      </c>
      <c r="V37" s="40">
        <f>IF(K37="","",IF(K37&gt;I37,1,0))</f>
      </c>
      <c r="W37" s="64"/>
      <c r="X37" s="64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 ht="12.75" customHeight="1" thickBot="1">
      <c r="B38" s="1"/>
      <c r="C38" s="92">
        <v>4</v>
      </c>
      <c r="D38" s="50">
        <v>1</v>
      </c>
      <c r="E38" s="95"/>
      <c r="F38" s="50">
        <v>4</v>
      </c>
      <c r="G38" s="95"/>
      <c r="H38" s="98"/>
      <c r="I38" s="26"/>
      <c r="J38" s="27" t="s">
        <v>6</v>
      </c>
      <c r="K38" s="26"/>
      <c r="L38" s="76"/>
      <c r="M38" s="75"/>
      <c r="N38" s="74">
        <f>IF(Y38=0,"",SUM(U37:U39))</f>
      </c>
      <c r="O38" s="27" t="s">
        <v>6</v>
      </c>
      <c r="P38" s="74">
        <f>IF(Y38=0,"",SUM(V37:V39))</f>
      </c>
      <c r="Q38" s="52"/>
      <c r="R38" s="109"/>
      <c r="S38" s="71" t="s">
        <v>6</v>
      </c>
      <c r="T38" s="113"/>
      <c r="U38" s="40">
        <f>IF(I38="","",IF(I38&gt;K38,1,0))</f>
      </c>
      <c r="V38" s="40">
        <f>IF(K38="","",IF(K38&gt;I38,1,0))</f>
      </c>
      <c r="W38" s="64">
        <f>R37/1000000000000000</f>
        <v>0</v>
      </c>
      <c r="X38" s="64">
        <f>T37/1000000000000000</f>
        <v>0</v>
      </c>
      <c r="Y38" s="1">
        <f>COUNT(I37:I39,K37:K39)</f>
        <v>0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 ht="13.5" thickBot="1">
      <c r="B39" s="1"/>
      <c r="C39" s="44"/>
      <c r="D39" s="45"/>
      <c r="E39" s="96"/>
      <c r="F39" s="45"/>
      <c r="G39" s="96"/>
      <c r="H39" s="99"/>
      <c r="I39" s="26"/>
      <c r="J39" s="27" t="s">
        <v>6</v>
      </c>
      <c r="K39" s="26"/>
      <c r="L39" s="77"/>
      <c r="M39" s="49"/>
      <c r="N39" s="38"/>
      <c r="O39" s="38"/>
      <c r="P39" s="38"/>
      <c r="Q39" s="52"/>
      <c r="R39" s="110"/>
      <c r="S39" s="72"/>
      <c r="T39" s="114"/>
      <c r="U39" s="41">
        <f>IF(I39="","",IF(I39&gt;K39,1,0))</f>
      </c>
      <c r="V39" s="41">
        <f>IF(K39="","",IF(K39&gt;I39,1,0))</f>
      </c>
      <c r="W39" s="63"/>
      <c r="X39" s="63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 ht="3.75" customHeight="1" thickBot="1" thickTop="1">
      <c r="B40" s="1"/>
      <c r="C40" s="46"/>
      <c r="D40" s="47"/>
      <c r="E40" s="48"/>
      <c r="F40" s="47"/>
      <c r="G40" s="48"/>
      <c r="H40" s="48"/>
      <c r="I40" s="80"/>
      <c r="J40" s="38"/>
      <c r="K40" s="80"/>
      <c r="L40" s="49"/>
      <c r="M40" s="49"/>
      <c r="N40" s="79"/>
      <c r="O40" s="79"/>
      <c r="P40" s="79"/>
      <c r="Q40" s="52"/>
      <c r="R40" s="7"/>
      <c r="S40" s="52"/>
      <c r="T40" s="52"/>
      <c r="U40" s="41"/>
      <c r="V40" s="41"/>
      <c r="W40" s="63"/>
      <c r="X40" s="63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2:38" ht="13.5" customHeight="1" thickBot="1" thickTop="1">
      <c r="B41" s="1"/>
      <c r="C41" s="42"/>
      <c r="D41" s="43"/>
      <c r="E41" s="94">
        <f>H9</f>
        <v>0</v>
      </c>
      <c r="F41" s="43"/>
      <c r="G41" s="94">
        <f>H15</f>
        <v>0</v>
      </c>
      <c r="H41" s="97"/>
      <c r="I41" s="26"/>
      <c r="J41" s="27" t="s">
        <v>6</v>
      </c>
      <c r="K41" s="26"/>
      <c r="L41" s="78"/>
      <c r="M41" s="49"/>
      <c r="N41" s="38"/>
      <c r="O41" s="38"/>
      <c r="P41" s="38"/>
      <c r="Q41" s="52"/>
      <c r="R41" s="108">
        <f>IF(N42&gt;P42,2,0)</f>
        <v>0</v>
      </c>
      <c r="S41" s="70"/>
      <c r="T41" s="112">
        <f>IF(P42&gt;N42,2,0)</f>
        <v>0</v>
      </c>
      <c r="U41" s="40">
        <f>IF(I41="","",IF(I41&gt;K41,1,0))</f>
      </c>
      <c r="V41" s="40">
        <f>IF(K41="","",IF(K41&gt;I41,1,0))</f>
      </c>
      <c r="W41" s="64"/>
      <c r="X41" s="64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38" ht="16.5" thickBot="1">
      <c r="B42" s="1"/>
      <c r="C42" s="92">
        <v>5</v>
      </c>
      <c r="D42" s="50">
        <v>2</v>
      </c>
      <c r="E42" s="95"/>
      <c r="F42" s="50">
        <v>5</v>
      </c>
      <c r="G42" s="95"/>
      <c r="H42" s="98"/>
      <c r="I42" s="26"/>
      <c r="J42" s="27" t="s">
        <v>6</v>
      </c>
      <c r="K42" s="26"/>
      <c r="L42" s="76"/>
      <c r="M42" s="75"/>
      <c r="N42" s="74">
        <f>IF(Y42=0,"",SUM(U41:U43))</f>
      </c>
      <c r="O42" s="27" t="s">
        <v>6</v>
      </c>
      <c r="P42" s="74">
        <f>IF(Y42=0,"",SUM(V41:V43))</f>
      </c>
      <c r="Q42" s="52"/>
      <c r="R42" s="109"/>
      <c r="S42" s="71" t="s">
        <v>6</v>
      </c>
      <c r="T42" s="113"/>
      <c r="U42" s="40">
        <f>IF(I42="","",IF(I42&gt;K42,1,0))</f>
      </c>
      <c r="V42" s="40">
        <f>IF(K42="","",IF(K42&gt;I42,1,0))</f>
      </c>
      <c r="W42" s="64">
        <f>R41/1000000000000000</f>
        <v>0</v>
      </c>
      <c r="X42" s="64">
        <f>T41/1000000000000000</f>
        <v>0</v>
      </c>
      <c r="Y42" s="1">
        <f>COUNT(I41:I43,K41:K43)</f>
        <v>0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2:38" ht="13.5" thickBot="1">
      <c r="B43" s="1"/>
      <c r="C43" s="44"/>
      <c r="D43" s="45"/>
      <c r="E43" s="96"/>
      <c r="F43" s="45"/>
      <c r="G43" s="96"/>
      <c r="H43" s="99"/>
      <c r="I43" s="26"/>
      <c r="J43" s="27" t="s">
        <v>6</v>
      </c>
      <c r="K43" s="26"/>
      <c r="L43" s="77"/>
      <c r="M43" s="49"/>
      <c r="N43" s="38"/>
      <c r="O43" s="38"/>
      <c r="P43" s="38"/>
      <c r="Q43" s="52"/>
      <c r="R43" s="110"/>
      <c r="S43" s="72"/>
      <c r="T43" s="114"/>
      <c r="U43" s="41">
        <f>IF(I43="","",IF(I43&gt;K43,1,0))</f>
      </c>
      <c r="V43" s="41">
        <f>IF(K43="","",IF(K43&gt;I43,1,0))</f>
      </c>
      <c r="W43" s="63"/>
      <c r="X43" s="63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2:38" ht="3.75" customHeight="1" thickBot="1" thickTop="1">
      <c r="B44" s="1"/>
      <c r="C44" s="46"/>
      <c r="D44" s="47"/>
      <c r="E44" s="48"/>
      <c r="F44" s="47"/>
      <c r="G44" s="48"/>
      <c r="H44" s="48"/>
      <c r="I44" s="80"/>
      <c r="J44" s="38"/>
      <c r="K44" s="80"/>
      <c r="L44" s="49"/>
      <c r="M44" s="49"/>
      <c r="N44" s="79"/>
      <c r="O44" s="79"/>
      <c r="P44" s="79"/>
      <c r="Q44" s="52"/>
      <c r="R44" s="7"/>
      <c r="S44" s="52"/>
      <c r="T44" s="52"/>
      <c r="U44" s="41"/>
      <c r="V44" s="41"/>
      <c r="W44" s="63"/>
      <c r="X44" s="63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2:38" ht="13.5" customHeight="1" thickBot="1" thickTop="1">
      <c r="B45" s="1"/>
      <c r="C45" s="42"/>
      <c r="D45" s="43"/>
      <c r="E45" s="94">
        <f>H11</f>
        <v>0</v>
      </c>
      <c r="F45" s="43"/>
      <c r="G45" s="94">
        <f>H17</f>
        <v>0</v>
      </c>
      <c r="H45" s="97"/>
      <c r="I45" s="26"/>
      <c r="J45" s="27" t="s">
        <v>6</v>
      </c>
      <c r="K45" s="26"/>
      <c r="L45" s="78"/>
      <c r="M45" s="49"/>
      <c r="N45" s="38"/>
      <c r="O45" s="38"/>
      <c r="P45" s="38"/>
      <c r="Q45" s="52"/>
      <c r="R45" s="108">
        <f>IF(N46&gt;P46,2,0)</f>
        <v>0</v>
      </c>
      <c r="S45" s="70"/>
      <c r="T45" s="112">
        <f>IF(P46&gt;N46,2,0)</f>
        <v>0</v>
      </c>
      <c r="U45" s="40">
        <f>IF(I45="","",IF(I45&gt;K45,1,0))</f>
      </c>
      <c r="V45" s="40">
        <f>IF(K45="","",IF(K45&gt;I45,1,0))</f>
      </c>
      <c r="W45" s="64"/>
      <c r="X45" s="64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2:38" ht="16.5" thickBot="1">
      <c r="B46" s="1"/>
      <c r="C46" s="92">
        <v>6</v>
      </c>
      <c r="D46" s="50">
        <v>3</v>
      </c>
      <c r="E46" s="95"/>
      <c r="F46" s="50">
        <v>6</v>
      </c>
      <c r="G46" s="95"/>
      <c r="H46" s="98"/>
      <c r="I46" s="26"/>
      <c r="J46" s="27" t="s">
        <v>6</v>
      </c>
      <c r="K46" s="26"/>
      <c r="L46" s="76"/>
      <c r="M46" s="75"/>
      <c r="N46" s="74">
        <f>IF(Y46=0,"",SUM(U45:U47))</f>
      </c>
      <c r="O46" s="27" t="s">
        <v>6</v>
      </c>
      <c r="P46" s="74">
        <f>IF(Y46=0,"",SUM(V45:V47))</f>
      </c>
      <c r="Q46" s="52"/>
      <c r="R46" s="109"/>
      <c r="S46" s="71" t="s">
        <v>6</v>
      </c>
      <c r="T46" s="113"/>
      <c r="U46" s="40">
        <f>IF(I46="","",IF(I46&gt;K46,1,0))</f>
      </c>
      <c r="V46" s="40">
        <f>IF(K46="","",IF(K46&gt;I46,1,0))</f>
      </c>
      <c r="W46" s="64">
        <f>R45/1000000000000000</f>
        <v>0</v>
      </c>
      <c r="X46" s="64">
        <f>T45/1000000000000000</f>
        <v>0</v>
      </c>
      <c r="Y46" s="1">
        <f>COUNT(I45:I47,K45:K47)</f>
        <v>0</v>
      </c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2:38" ht="13.5" thickBot="1">
      <c r="B47" s="1"/>
      <c r="C47" s="44"/>
      <c r="D47" s="45"/>
      <c r="E47" s="96"/>
      <c r="F47" s="45"/>
      <c r="G47" s="96"/>
      <c r="H47" s="99"/>
      <c r="I47" s="26"/>
      <c r="J47" s="27" t="s">
        <v>6</v>
      </c>
      <c r="K47" s="26"/>
      <c r="L47" s="77"/>
      <c r="M47" s="49"/>
      <c r="N47" s="38"/>
      <c r="O47" s="38"/>
      <c r="P47" s="38"/>
      <c r="Q47" s="52"/>
      <c r="R47" s="110"/>
      <c r="S47" s="72"/>
      <c r="T47" s="114"/>
      <c r="U47" s="41">
        <f>IF(I47="","",IF(I47&gt;K47,1,0))</f>
      </c>
      <c r="V47" s="41">
        <f>IF(K47="","",IF(K47&gt;I47,1,0))</f>
      </c>
      <c r="W47" s="63"/>
      <c r="X47" s="63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2:38" ht="3.75" customHeight="1" thickBot="1" thickTop="1">
      <c r="B48" s="1"/>
      <c r="C48" s="46"/>
      <c r="D48" s="47"/>
      <c r="E48" s="48"/>
      <c r="F48" s="47"/>
      <c r="G48" s="48"/>
      <c r="H48" s="48"/>
      <c r="I48" s="80"/>
      <c r="J48" s="38"/>
      <c r="K48" s="80"/>
      <c r="L48" s="49"/>
      <c r="M48" s="49"/>
      <c r="N48" s="79"/>
      <c r="O48" s="79"/>
      <c r="P48" s="79"/>
      <c r="Q48" s="52"/>
      <c r="R48" s="7"/>
      <c r="S48" s="52"/>
      <c r="T48" s="52"/>
      <c r="U48" s="41"/>
      <c r="V48" s="41"/>
      <c r="W48" s="63"/>
      <c r="X48" s="63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2:38" ht="13.5" customHeight="1" thickBot="1" thickTop="1">
      <c r="B49" s="1"/>
      <c r="C49" s="42"/>
      <c r="D49" s="43"/>
      <c r="E49" s="94">
        <f>H13</f>
        <v>0</v>
      </c>
      <c r="F49" s="43"/>
      <c r="G49" s="94">
        <f>H15</f>
        <v>0</v>
      </c>
      <c r="H49" s="97"/>
      <c r="I49" s="26"/>
      <c r="J49" s="27" t="s">
        <v>6</v>
      </c>
      <c r="K49" s="26"/>
      <c r="L49" s="78"/>
      <c r="M49" s="49"/>
      <c r="N49" s="38"/>
      <c r="O49" s="38"/>
      <c r="P49" s="38"/>
      <c r="Q49" s="52"/>
      <c r="R49" s="108">
        <f>IF(N50&gt;P50,2,0)</f>
        <v>0</v>
      </c>
      <c r="S49" s="70"/>
      <c r="T49" s="112">
        <f>IF(P50&gt;N50,2,0)</f>
        <v>0</v>
      </c>
      <c r="U49" s="40">
        <f>IF(I49="","",IF(I49&gt;K49,1,0))</f>
      </c>
      <c r="V49" s="40">
        <f>IF(K49="","",IF(K49&gt;I49,1,0))</f>
      </c>
      <c r="W49" s="64"/>
      <c r="X49" s="64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2:38" ht="16.5" thickBot="1">
      <c r="B50" s="1"/>
      <c r="C50" s="92">
        <v>7</v>
      </c>
      <c r="D50" s="50">
        <v>4</v>
      </c>
      <c r="E50" s="95"/>
      <c r="F50" s="50">
        <v>5</v>
      </c>
      <c r="G50" s="95"/>
      <c r="H50" s="98"/>
      <c r="I50" s="26"/>
      <c r="J50" s="27" t="s">
        <v>6</v>
      </c>
      <c r="K50" s="26"/>
      <c r="L50" s="76"/>
      <c r="M50" s="75"/>
      <c r="N50" s="74">
        <f>IF(Y50=0,"",SUM(U49:U51))</f>
      </c>
      <c r="O50" s="27" t="s">
        <v>6</v>
      </c>
      <c r="P50" s="74">
        <f>IF(Y50=0,"",SUM(V49:V51))</f>
      </c>
      <c r="Q50" s="52"/>
      <c r="R50" s="109"/>
      <c r="S50" s="71" t="s">
        <v>6</v>
      </c>
      <c r="T50" s="113"/>
      <c r="U50" s="40">
        <f>IF(I50="","",IF(I50&gt;K50,1,0))</f>
      </c>
      <c r="V50" s="40">
        <f>IF(K50="","",IF(K50&gt;I50,1,0))</f>
      </c>
      <c r="W50" s="64">
        <f>R49/1000000000000000</f>
        <v>0</v>
      </c>
      <c r="X50" s="64">
        <f>T49/1000000000000000</f>
        <v>0</v>
      </c>
      <c r="Y50" s="1">
        <f>COUNT(I49:I51,K49:K51)</f>
        <v>0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2:38" ht="13.5" thickBot="1">
      <c r="B51" s="1"/>
      <c r="C51" s="44"/>
      <c r="D51" s="45"/>
      <c r="E51" s="96"/>
      <c r="F51" s="45"/>
      <c r="G51" s="96"/>
      <c r="H51" s="99"/>
      <c r="I51" s="26"/>
      <c r="J51" s="27" t="s">
        <v>6</v>
      </c>
      <c r="K51" s="26"/>
      <c r="L51" s="77"/>
      <c r="M51" s="49"/>
      <c r="N51" s="38"/>
      <c r="O51" s="38"/>
      <c r="P51" s="38"/>
      <c r="Q51" s="52"/>
      <c r="R51" s="110"/>
      <c r="S51" s="72"/>
      <c r="T51" s="114"/>
      <c r="U51" s="41">
        <f>IF(I51="","",IF(I51&gt;K51,1,0))</f>
      </c>
      <c r="V51" s="41">
        <f>IF(K51="","",IF(K51&gt;I51,1,0))</f>
      </c>
      <c r="W51" s="63"/>
      <c r="X51" s="63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2:38" ht="3.75" customHeight="1" thickBot="1" thickTop="1">
      <c r="B52" s="1"/>
      <c r="C52" s="46"/>
      <c r="D52" s="47"/>
      <c r="E52" s="48"/>
      <c r="F52" s="47"/>
      <c r="G52" s="48"/>
      <c r="H52" s="48"/>
      <c r="I52" s="80"/>
      <c r="J52" s="38"/>
      <c r="K52" s="80"/>
      <c r="L52" s="49"/>
      <c r="M52" s="49"/>
      <c r="N52" s="79"/>
      <c r="O52" s="79"/>
      <c r="P52" s="79"/>
      <c r="Q52" s="52"/>
      <c r="R52" s="7"/>
      <c r="S52" s="52"/>
      <c r="T52" s="52"/>
      <c r="U52" s="41"/>
      <c r="V52" s="41"/>
      <c r="W52" s="63"/>
      <c r="X52" s="63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2:38" ht="13.5" customHeight="1" thickBot="1" thickTop="1">
      <c r="B53" s="1"/>
      <c r="C53" s="42"/>
      <c r="D53" s="43"/>
      <c r="E53" s="94">
        <f>H7</f>
        <v>0</v>
      </c>
      <c r="F53" s="43"/>
      <c r="G53" s="94">
        <f>H11</f>
        <v>0</v>
      </c>
      <c r="H53" s="97"/>
      <c r="I53" s="26"/>
      <c r="J53" s="27" t="s">
        <v>6</v>
      </c>
      <c r="K53" s="26"/>
      <c r="L53" s="78"/>
      <c r="M53" s="49"/>
      <c r="N53" s="38"/>
      <c r="O53" s="38"/>
      <c r="P53" s="38"/>
      <c r="Q53" s="52"/>
      <c r="R53" s="108">
        <f>IF(N54&gt;P54,2,0)</f>
        <v>0</v>
      </c>
      <c r="S53" s="70"/>
      <c r="T53" s="112">
        <f>IF(P54&gt;N54,2,0)</f>
        <v>0</v>
      </c>
      <c r="U53" s="40">
        <f>IF(I53="","",IF(I53&gt;K53,1,0))</f>
      </c>
      <c r="V53" s="40">
        <f>IF(K53="","",IF(K53&gt;I53,1,0))</f>
      </c>
      <c r="W53" s="64"/>
      <c r="X53" s="64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2:38" ht="16.5" thickBot="1">
      <c r="B54" s="1"/>
      <c r="C54" s="92">
        <v>8</v>
      </c>
      <c r="D54" s="50">
        <v>1</v>
      </c>
      <c r="E54" s="95"/>
      <c r="F54" s="50">
        <v>3</v>
      </c>
      <c r="G54" s="95"/>
      <c r="H54" s="98"/>
      <c r="I54" s="26"/>
      <c r="J54" s="27" t="s">
        <v>6</v>
      </c>
      <c r="K54" s="26"/>
      <c r="L54" s="76"/>
      <c r="M54" s="75"/>
      <c r="N54" s="74">
        <f>IF(Y54=0,"",SUM(U53:U55))</f>
      </c>
      <c r="O54" s="27" t="s">
        <v>6</v>
      </c>
      <c r="P54" s="74">
        <f>IF(Y54=0,"",SUM(V53:V55))</f>
      </c>
      <c r="Q54" s="52"/>
      <c r="R54" s="109"/>
      <c r="S54" s="71" t="s">
        <v>6</v>
      </c>
      <c r="T54" s="113"/>
      <c r="U54" s="40">
        <f>IF(I54="","",IF(I54&gt;K54,1,0))</f>
      </c>
      <c r="V54" s="40">
        <f>IF(K54="","",IF(K54&gt;I54,1,0))</f>
      </c>
      <c r="W54" s="64">
        <f>R53/1000000000000000</f>
        <v>0</v>
      </c>
      <c r="X54" s="64">
        <f>T53/1000000000000000</f>
        <v>0</v>
      </c>
      <c r="Y54" s="1">
        <f>COUNT(I53:I55,K53:K55)</f>
        <v>0</v>
      </c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2:38" ht="13.5" thickBot="1">
      <c r="B55" s="1"/>
      <c r="C55" s="44"/>
      <c r="D55" s="45"/>
      <c r="E55" s="96"/>
      <c r="F55" s="45"/>
      <c r="G55" s="96"/>
      <c r="H55" s="99"/>
      <c r="I55" s="26"/>
      <c r="J55" s="27" t="s">
        <v>6</v>
      </c>
      <c r="K55" s="26"/>
      <c r="L55" s="77"/>
      <c r="M55" s="49"/>
      <c r="N55" s="38"/>
      <c r="O55" s="38"/>
      <c r="P55" s="38"/>
      <c r="Q55" s="52"/>
      <c r="R55" s="110"/>
      <c r="S55" s="72"/>
      <c r="T55" s="114"/>
      <c r="U55" s="41">
        <f>IF(I55="","",IF(I55&gt;K55,1,0))</f>
      </c>
      <c r="V55" s="41">
        <f>IF(K55="","",IF(K55&gt;I55,1,0))</f>
      </c>
      <c r="W55" s="63"/>
      <c r="X55" s="63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2:38" ht="3.75" customHeight="1" thickBot="1" thickTop="1">
      <c r="B56" s="1"/>
      <c r="C56" s="46"/>
      <c r="D56" s="47"/>
      <c r="E56" s="48"/>
      <c r="F56" s="47"/>
      <c r="G56" s="48"/>
      <c r="H56" s="48"/>
      <c r="I56" s="80"/>
      <c r="J56" s="38"/>
      <c r="K56" s="80"/>
      <c r="L56" s="49"/>
      <c r="M56" s="49"/>
      <c r="N56" s="79"/>
      <c r="O56" s="79"/>
      <c r="P56" s="79"/>
      <c r="Q56" s="52"/>
      <c r="R56" s="7"/>
      <c r="S56" s="52"/>
      <c r="T56" s="52"/>
      <c r="U56" s="41"/>
      <c r="V56" s="41"/>
      <c r="W56" s="63"/>
      <c r="X56" s="63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2:38" ht="13.5" customHeight="1" thickBot="1" thickTop="1">
      <c r="B57" s="1"/>
      <c r="C57" s="42"/>
      <c r="D57" s="43"/>
      <c r="E57" s="94">
        <f>H9</f>
        <v>0</v>
      </c>
      <c r="F57" s="43"/>
      <c r="G57" s="94">
        <f>H17</f>
        <v>0</v>
      </c>
      <c r="H57" s="97"/>
      <c r="I57" s="26"/>
      <c r="J57" s="27" t="s">
        <v>6</v>
      </c>
      <c r="K57" s="26"/>
      <c r="L57" s="78"/>
      <c r="M57" s="49"/>
      <c r="N57" s="38"/>
      <c r="O57" s="38"/>
      <c r="P57" s="38"/>
      <c r="Q57" s="52"/>
      <c r="R57" s="108">
        <f>IF(N58&gt;P58,2,0)</f>
        <v>0</v>
      </c>
      <c r="S57" s="70"/>
      <c r="T57" s="112">
        <f>IF(P58&gt;N58,2,0)</f>
        <v>0</v>
      </c>
      <c r="U57" s="40">
        <f>IF(I57="","",IF(I57&gt;K57,1,0))</f>
      </c>
      <c r="V57" s="40">
        <f>IF(K57="","",IF(K57&gt;I57,1,0))</f>
      </c>
      <c r="W57" s="64"/>
      <c r="X57" s="64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2:38" ht="16.5" thickBot="1">
      <c r="B58" s="1"/>
      <c r="C58" s="92">
        <v>9</v>
      </c>
      <c r="D58" s="50">
        <v>2</v>
      </c>
      <c r="E58" s="95"/>
      <c r="F58" s="50">
        <v>6</v>
      </c>
      <c r="G58" s="95"/>
      <c r="H58" s="98"/>
      <c r="I58" s="26"/>
      <c r="J58" s="27" t="s">
        <v>6</v>
      </c>
      <c r="K58" s="26"/>
      <c r="L58" s="76"/>
      <c r="M58" s="75"/>
      <c r="N58" s="74">
        <f>IF(Y58=0,"",SUM(U57:U59))</f>
      </c>
      <c r="O58" s="27" t="s">
        <v>6</v>
      </c>
      <c r="P58" s="74">
        <f>IF(Y58=0,"",SUM(V57:V59))</f>
      </c>
      <c r="Q58" s="52"/>
      <c r="R58" s="109"/>
      <c r="S58" s="71" t="s">
        <v>6</v>
      </c>
      <c r="T58" s="113"/>
      <c r="U58" s="40">
        <f>IF(I58="","",IF(I58&gt;K58,1,0))</f>
      </c>
      <c r="V58" s="40">
        <f>IF(K58="","",IF(K58&gt;I58,1,0))</f>
      </c>
      <c r="W58" s="64">
        <f>R57/1000000000000000</f>
        <v>0</v>
      </c>
      <c r="X58" s="64">
        <f>T57/1000000000000000</f>
        <v>0</v>
      </c>
      <c r="Y58" s="1">
        <f>COUNT(I57:I59,K57:K59)</f>
        <v>0</v>
      </c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2:38" ht="13.5" thickBot="1">
      <c r="B59" s="1"/>
      <c r="C59" s="44"/>
      <c r="D59" s="45"/>
      <c r="E59" s="96"/>
      <c r="F59" s="45"/>
      <c r="G59" s="96"/>
      <c r="H59" s="99"/>
      <c r="I59" s="26"/>
      <c r="J59" s="27" t="s">
        <v>6</v>
      </c>
      <c r="K59" s="26"/>
      <c r="L59" s="77"/>
      <c r="M59" s="49"/>
      <c r="N59" s="38"/>
      <c r="O59" s="38"/>
      <c r="P59" s="38"/>
      <c r="Q59" s="52"/>
      <c r="R59" s="110"/>
      <c r="S59" s="72"/>
      <c r="T59" s="114"/>
      <c r="U59" s="41">
        <f>IF(I59="","",IF(I59&gt;K59,1,0))</f>
      </c>
      <c r="V59" s="41">
        <f>IF(K59="","",IF(K59&gt;I59,1,0))</f>
      </c>
      <c r="W59" s="63"/>
      <c r="X59" s="63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2:38" ht="3.75" customHeight="1" thickBot="1" thickTop="1">
      <c r="B60" s="1"/>
      <c r="C60" s="46"/>
      <c r="D60" s="47"/>
      <c r="E60" s="48"/>
      <c r="F60" s="47"/>
      <c r="G60" s="48"/>
      <c r="H60" s="48"/>
      <c r="I60" s="80"/>
      <c r="J60" s="38"/>
      <c r="K60" s="80"/>
      <c r="L60" s="49"/>
      <c r="M60" s="49"/>
      <c r="N60" s="79"/>
      <c r="O60" s="79"/>
      <c r="P60" s="79"/>
      <c r="Q60" s="52"/>
      <c r="R60" s="7"/>
      <c r="S60" s="52"/>
      <c r="T60" s="52"/>
      <c r="U60" s="41"/>
      <c r="V60" s="41"/>
      <c r="W60" s="63"/>
      <c r="X60" s="63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2:38" ht="13.5" customHeight="1" thickBot="1" thickTop="1">
      <c r="B61" s="1"/>
      <c r="C61" s="42"/>
      <c r="D61" s="43"/>
      <c r="E61" s="94">
        <f>H15</f>
        <v>0</v>
      </c>
      <c r="F61" s="43"/>
      <c r="G61" s="94">
        <f>H11</f>
        <v>0</v>
      </c>
      <c r="H61" s="97"/>
      <c r="I61" s="26"/>
      <c r="J61" s="27" t="s">
        <v>6</v>
      </c>
      <c r="K61" s="26"/>
      <c r="L61" s="78"/>
      <c r="M61" s="49"/>
      <c r="N61" s="38"/>
      <c r="O61" s="38"/>
      <c r="P61" s="38"/>
      <c r="Q61" s="52"/>
      <c r="R61" s="108">
        <f>IF(N62&gt;P62,2,0)</f>
        <v>0</v>
      </c>
      <c r="S61" s="70"/>
      <c r="T61" s="112">
        <f>IF(P62&gt;N62,2,0)</f>
        <v>0</v>
      </c>
      <c r="U61" s="40">
        <f>IF(I61="","",IF(I61&gt;K61,1,0))</f>
      </c>
      <c r="V61" s="40">
        <f>IF(K61="","",IF(K61&gt;I61,1,0))</f>
      </c>
      <c r="W61" s="64"/>
      <c r="X61" s="64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2:38" ht="16.5" thickBot="1">
      <c r="B62" s="1"/>
      <c r="C62" s="92">
        <v>10</v>
      </c>
      <c r="D62" s="50">
        <v>5</v>
      </c>
      <c r="E62" s="95"/>
      <c r="F62" s="50">
        <v>3</v>
      </c>
      <c r="G62" s="95"/>
      <c r="H62" s="98"/>
      <c r="I62" s="26"/>
      <c r="J62" s="27" t="s">
        <v>6</v>
      </c>
      <c r="K62" s="26"/>
      <c r="L62" s="76"/>
      <c r="M62" s="75"/>
      <c r="N62" s="74">
        <f>IF(Y62=0,"",SUM(U61:U63))</f>
      </c>
      <c r="O62" s="27" t="s">
        <v>6</v>
      </c>
      <c r="P62" s="74">
        <f>IF(Y62=0,"",SUM(V61:V63))</f>
      </c>
      <c r="Q62" s="52"/>
      <c r="R62" s="109"/>
      <c r="S62" s="71" t="s">
        <v>6</v>
      </c>
      <c r="T62" s="113"/>
      <c r="U62" s="40">
        <f>IF(I62="","",IF(I62&gt;K62,1,0))</f>
      </c>
      <c r="V62" s="40">
        <f>IF(K62="","",IF(K62&gt;I62,1,0))</f>
      </c>
      <c r="W62" s="64">
        <f>R61/1000000000000000</f>
        <v>0</v>
      </c>
      <c r="X62" s="64">
        <f>T61/1000000000000000</f>
        <v>0</v>
      </c>
      <c r="Y62" s="1">
        <f>COUNT(I61:I63,K61:K63)</f>
        <v>0</v>
      </c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2:38" ht="13.5" thickBot="1">
      <c r="B63" s="1"/>
      <c r="C63" s="44"/>
      <c r="D63" s="45"/>
      <c r="E63" s="96"/>
      <c r="F63" s="45"/>
      <c r="G63" s="96"/>
      <c r="H63" s="99"/>
      <c r="I63" s="26"/>
      <c r="J63" s="27" t="s">
        <v>6</v>
      </c>
      <c r="K63" s="26"/>
      <c r="L63" s="77"/>
      <c r="M63" s="49"/>
      <c r="N63" s="38"/>
      <c r="O63" s="38"/>
      <c r="P63" s="38"/>
      <c r="Q63" s="52"/>
      <c r="R63" s="110"/>
      <c r="S63" s="72"/>
      <c r="T63" s="114"/>
      <c r="U63" s="41">
        <f>IF(I63="","",IF(I63&gt;K63,1,0))</f>
      </c>
      <c r="V63" s="41">
        <f>IF(K63="","",IF(K63&gt;I63,1,0))</f>
      </c>
      <c r="W63" s="63"/>
      <c r="X63" s="63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2:38" ht="3.75" customHeight="1" thickBot="1" thickTop="1">
      <c r="B64" s="1"/>
      <c r="C64" s="46"/>
      <c r="D64" s="47"/>
      <c r="E64" s="48"/>
      <c r="F64" s="47"/>
      <c r="G64" s="48"/>
      <c r="H64" s="48"/>
      <c r="I64" s="80"/>
      <c r="J64" s="38"/>
      <c r="K64" s="80"/>
      <c r="L64" s="49"/>
      <c r="M64" s="49"/>
      <c r="N64" s="79"/>
      <c r="O64" s="79"/>
      <c r="P64" s="79"/>
      <c r="Q64" s="52"/>
      <c r="R64" s="7"/>
      <c r="S64" s="52"/>
      <c r="T64" s="52"/>
      <c r="U64" s="41"/>
      <c r="V64" s="41"/>
      <c r="W64" s="63"/>
      <c r="X64" s="63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2:38" ht="13.5" customHeight="1" thickBot="1" thickTop="1">
      <c r="B65" s="1"/>
      <c r="C65" s="42"/>
      <c r="D65" s="43"/>
      <c r="E65" s="94">
        <f>H9</f>
        <v>0</v>
      </c>
      <c r="F65" s="43"/>
      <c r="G65" s="94">
        <f>H13</f>
        <v>0</v>
      </c>
      <c r="H65" s="97"/>
      <c r="I65" s="26"/>
      <c r="J65" s="27" t="s">
        <v>6</v>
      </c>
      <c r="K65" s="26"/>
      <c r="L65" s="78"/>
      <c r="M65" s="49"/>
      <c r="N65" s="38"/>
      <c r="O65" s="38"/>
      <c r="P65" s="38"/>
      <c r="Q65" s="52"/>
      <c r="R65" s="108">
        <f>IF(N66&gt;P66,2,0)</f>
        <v>0</v>
      </c>
      <c r="S65" s="70"/>
      <c r="T65" s="112">
        <f>IF(P66&gt;N66,2,0)</f>
        <v>0</v>
      </c>
      <c r="U65" s="40">
        <f>IF(I65="","",IF(I65&gt;K65,1,0))</f>
      </c>
      <c r="V65" s="40">
        <f>IF(K65="","",IF(K65&gt;I65,1,0))</f>
      </c>
      <c r="W65" s="64"/>
      <c r="X65" s="64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2:38" ht="16.5" thickBot="1">
      <c r="B66" s="1"/>
      <c r="C66" s="92">
        <v>11</v>
      </c>
      <c r="D66" s="50">
        <v>2</v>
      </c>
      <c r="E66" s="95"/>
      <c r="F66" s="50">
        <v>4</v>
      </c>
      <c r="G66" s="95"/>
      <c r="H66" s="98"/>
      <c r="I66" s="26"/>
      <c r="J66" s="27" t="s">
        <v>6</v>
      </c>
      <c r="K66" s="26"/>
      <c r="L66" s="76"/>
      <c r="M66" s="75"/>
      <c r="N66" s="74">
        <f>IF(Y66=0,"",SUM(U65:U67))</f>
      </c>
      <c r="O66" s="27" t="s">
        <v>6</v>
      </c>
      <c r="P66" s="74">
        <f>IF(Y66=0,"",SUM(V65:V67))</f>
      </c>
      <c r="Q66" s="52"/>
      <c r="R66" s="109"/>
      <c r="S66" s="71" t="s">
        <v>6</v>
      </c>
      <c r="T66" s="113"/>
      <c r="U66" s="40">
        <f>IF(I66="","",IF(I66&gt;K66,1,0))</f>
      </c>
      <c r="V66" s="40">
        <f>IF(K66="","",IF(K66&gt;I66,1,0))</f>
      </c>
      <c r="W66" s="64">
        <f>R65/1000000000000000</f>
        <v>0</v>
      </c>
      <c r="X66" s="64">
        <f>T65/1000000000000000</f>
        <v>0</v>
      </c>
      <c r="Y66" s="1">
        <f>COUNT(I65:I67,K65:K67)</f>
        <v>0</v>
      </c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2:38" ht="13.5" thickBot="1">
      <c r="B67" s="1"/>
      <c r="C67" s="44"/>
      <c r="D67" s="45"/>
      <c r="E67" s="96"/>
      <c r="F67" s="45"/>
      <c r="G67" s="96"/>
      <c r="H67" s="99"/>
      <c r="I67" s="26"/>
      <c r="J67" s="27" t="s">
        <v>6</v>
      </c>
      <c r="K67" s="26"/>
      <c r="L67" s="77"/>
      <c r="M67" s="49"/>
      <c r="N67" s="38"/>
      <c r="O67" s="38"/>
      <c r="P67" s="38"/>
      <c r="Q67" s="52"/>
      <c r="R67" s="110"/>
      <c r="S67" s="72"/>
      <c r="T67" s="114"/>
      <c r="U67" s="41">
        <f>IF(I67="","",IF(I67&gt;K67,1,0))</f>
      </c>
      <c r="V67" s="41">
        <f>IF(K67="","",IF(K67&gt;I67,1,0))</f>
      </c>
      <c r="W67" s="63"/>
      <c r="X67" s="63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2:38" ht="3.75" customHeight="1" thickBot="1" thickTop="1">
      <c r="B68" s="1"/>
      <c r="C68" s="46"/>
      <c r="D68" s="47"/>
      <c r="E68" s="48"/>
      <c r="F68" s="47"/>
      <c r="G68" s="48"/>
      <c r="H68" s="48"/>
      <c r="I68" s="80"/>
      <c r="J68" s="38"/>
      <c r="K68" s="80"/>
      <c r="L68" s="49"/>
      <c r="M68" s="49"/>
      <c r="N68" s="79"/>
      <c r="O68" s="79"/>
      <c r="P68" s="79"/>
      <c r="Q68" s="52"/>
      <c r="R68" s="7"/>
      <c r="S68" s="52"/>
      <c r="T68" s="52"/>
      <c r="U68" s="41"/>
      <c r="V68" s="41"/>
      <c r="W68" s="63"/>
      <c r="X68" s="63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2:38" ht="13.5" customHeight="1" thickBot="1" thickTop="1">
      <c r="B69" s="1"/>
      <c r="C69" s="42"/>
      <c r="D69" s="43"/>
      <c r="E69" s="94">
        <f>H7</f>
        <v>0</v>
      </c>
      <c r="F69" s="43"/>
      <c r="G69" s="94">
        <f>H17</f>
        <v>0</v>
      </c>
      <c r="H69" s="97"/>
      <c r="I69" s="26"/>
      <c r="J69" s="27" t="s">
        <v>6</v>
      </c>
      <c r="K69" s="26"/>
      <c r="L69" s="78"/>
      <c r="M69" s="49"/>
      <c r="N69" s="38"/>
      <c r="O69" s="38"/>
      <c r="P69" s="38"/>
      <c r="Q69" s="52"/>
      <c r="R69" s="108">
        <f>IF(N70&gt;P70,2,0)</f>
        <v>0</v>
      </c>
      <c r="S69" s="70"/>
      <c r="T69" s="112">
        <f>IF(P70&gt;N70,2,0)</f>
        <v>0</v>
      </c>
      <c r="U69" s="40">
        <f>IF(I69="","",IF(I69&gt;K69,1,0))</f>
      </c>
      <c r="V69" s="40">
        <f>IF(K69="","",IF(K69&gt;I69,1,0))</f>
      </c>
      <c r="W69" s="64"/>
      <c r="X69" s="64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2:38" ht="16.5" thickBot="1">
      <c r="B70" s="1"/>
      <c r="C70" s="92">
        <v>12</v>
      </c>
      <c r="D70" s="50">
        <v>1</v>
      </c>
      <c r="E70" s="95"/>
      <c r="F70" s="50">
        <v>6</v>
      </c>
      <c r="G70" s="95"/>
      <c r="H70" s="98"/>
      <c r="I70" s="26"/>
      <c r="J70" s="27" t="s">
        <v>6</v>
      </c>
      <c r="K70" s="26"/>
      <c r="L70" s="76"/>
      <c r="M70" s="75"/>
      <c r="N70" s="74">
        <f>IF(Y70=0,"",SUM(U69:U71))</f>
      </c>
      <c r="O70" s="27" t="s">
        <v>6</v>
      </c>
      <c r="P70" s="74">
        <f>IF(Y70=0,"",SUM(V69:V71))</f>
      </c>
      <c r="Q70" s="52"/>
      <c r="R70" s="109"/>
      <c r="S70" s="71" t="s">
        <v>6</v>
      </c>
      <c r="T70" s="113"/>
      <c r="U70" s="40">
        <f>IF(I70="","",IF(I70&gt;K70,1,0))</f>
      </c>
      <c r="V70" s="40">
        <f>IF(K70="","",IF(K70&gt;I70,1,0))</f>
      </c>
      <c r="W70" s="64">
        <f>R69/1000000000000000</f>
        <v>0</v>
      </c>
      <c r="X70" s="64">
        <f>T69/1000000000000000</f>
        <v>0</v>
      </c>
      <c r="Y70" s="1">
        <f>COUNT(I69:I71,K69:K71)</f>
        <v>0</v>
      </c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2:38" ht="13.5" customHeight="1" thickBot="1">
      <c r="B71" s="1"/>
      <c r="C71" s="44"/>
      <c r="D71" s="45"/>
      <c r="E71" s="96"/>
      <c r="F71" s="45"/>
      <c r="G71" s="96"/>
      <c r="H71" s="99"/>
      <c r="I71" s="26"/>
      <c r="J71" s="27" t="s">
        <v>6</v>
      </c>
      <c r="K71" s="26"/>
      <c r="L71" s="77"/>
      <c r="M71" s="49"/>
      <c r="N71" s="38"/>
      <c r="O71" s="38"/>
      <c r="P71" s="38"/>
      <c r="Q71" s="52"/>
      <c r="R71" s="110"/>
      <c r="S71" s="72"/>
      <c r="T71" s="114"/>
      <c r="U71" s="41">
        <f>IF(I71="","",IF(I71&gt;K71,1,0))</f>
      </c>
      <c r="V71" s="41">
        <f>IF(K71="","",IF(K71&gt;I71,1,0))</f>
      </c>
      <c r="W71" s="63"/>
      <c r="X71" s="63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2:38" ht="3.75" customHeight="1" thickBot="1" thickTop="1">
      <c r="B72" s="1"/>
      <c r="C72" s="46"/>
      <c r="D72" s="47"/>
      <c r="E72" s="48"/>
      <c r="F72" s="47"/>
      <c r="G72" s="48"/>
      <c r="H72" s="48"/>
      <c r="I72" s="80"/>
      <c r="J72" s="38"/>
      <c r="K72" s="80"/>
      <c r="L72" s="49"/>
      <c r="M72" s="49"/>
      <c r="N72" s="79"/>
      <c r="O72" s="79"/>
      <c r="P72" s="79"/>
      <c r="Q72" s="52"/>
      <c r="R72" s="7"/>
      <c r="S72" s="52"/>
      <c r="T72" s="52"/>
      <c r="U72" s="41"/>
      <c r="V72" s="41"/>
      <c r="W72" s="63"/>
      <c r="X72" s="63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2:38" ht="13.5" customHeight="1" thickBot="1" thickTop="1">
      <c r="B73" s="1"/>
      <c r="C73" s="42"/>
      <c r="D73" s="43"/>
      <c r="E73" s="94">
        <f>H9</f>
        <v>0</v>
      </c>
      <c r="F73" s="43"/>
      <c r="G73" s="94">
        <f>H11</f>
        <v>0</v>
      </c>
      <c r="H73" s="97"/>
      <c r="I73" s="26"/>
      <c r="J73" s="27" t="s">
        <v>6</v>
      </c>
      <c r="K73" s="26"/>
      <c r="L73" s="78"/>
      <c r="M73" s="49"/>
      <c r="N73" s="38"/>
      <c r="O73" s="38"/>
      <c r="P73" s="38"/>
      <c r="Q73" s="52"/>
      <c r="R73" s="108">
        <f>IF(N74&gt;P74,2,0)</f>
        <v>0</v>
      </c>
      <c r="S73" s="70"/>
      <c r="T73" s="112">
        <f>IF(P74&gt;N74,2,0)</f>
        <v>0</v>
      </c>
      <c r="U73" s="40">
        <f>IF(I73="","",IF(I73&gt;K73,1,0))</f>
      </c>
      <c r="V73" s="40">
        <f>IF(K73="","",IF(K73&gt;I73,1,0))</f>
      </c>
      <c r="W73" s="64"/>
      <c r="X73" s="64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2:38" ht="16.5" thickBot="1">
      <c r="B74" s="1"/>
      <c r="C74" s="92">
        <v>13</v>
      </c>
      <c r="D74" s="50">
        <v>2</v>
      </c>
      <c r="E74" s="95"/>
      <c r="F74" s="50">
        <v>3</v>
      </c>
      <c r="G74" s="95"/>
      <c r="H74" s="98"/>
      <c r="I74" s="26"/>
      <c r="J74" s="27" t="s">
        <v>6</v>
      </c>
      <c r="K74" s="26"/>
      <c r="L74" s="76"/>
      <c r="M74" s="75"/>
      <c r="N74" s="74">
        <f>IF(Y74=0,"",SUM(U73:U75))</f>
      </c>
      <c r="O74" s="27" t="s">
        <v>6</v>
      </c>
      <c r="P74" s="74">
        <f>IF(Y74=0,"",SUM(V73:V75))</f>
      </c>
      <c r="Q74" s="52"/>
      <c r="R74" s="109"/>
      <c r="S74" s="71" t="s">
        <v>6</v>
      </c>
      <c r="T74" s="113"/>
      <c r="U74" s="40">
        <f>IF(I74="","",IF(I74&gt;K74,1,0))</f>
      </c>
      <c r="V74" s="40">
        <f>IF(K74="","",IF(K74&gt;I74,1,0))</f>
      </c>
      <c r="W74" s="64">
        <f>R73/1000000000000000</f>
        <v>0</v>
      </c>
      <c r="X74" s="64">
        <f>T73/1000000000000000</f>
        <v>0</v>
      </c>
      <c r="Y74" s="1">
        <f>COUNT(I73:I75,K73:K75)</f>
        <v>0</v>
      </c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2:38" ht="13.5" thickBot="1">
      <c r="B75" s="1"/>
      <c r="C75" s="44"/>
      <c r="D75" s="45"/>
      <c r="E75" s="96"/>
      <c r="F75" s="45"/>
      <c r="G75" s="96"/>
      <c r="H75" s="99"/>
      <c r="I75" s="26"/>
      <c r="J75" s="27" t="s">
        <v>6</v>
      </c>
      <c r="K75" s="26"/>
      <c r="L75" s="77"/>
      <c r="M75" s="49"/>
      <c r="N75" s="38"/>
      <c r="O75" s="38"/>
      <c r="P75" s="38"/>
      <c r="Q75" s="52"/>
      <c r="R75" s="110"/>
      <c r="S75" s="72"/>
      <c r="T75" s="114"/>
      <c r="U75" s="41">
        <f>IF(I75="","",IF(I75&gt;K75,1,0))</f>
      </c>
      <c r="V75" s="41">
        <f>IF(K75="","",IF(K75&gt;I75,1,0))</f>
      </c>
      <c r="W75" s="63"/>
      <c r="X75" s="63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2:38" ht="3.75" customHeight="1" thickBot="1" thickTop="1">
      <c r="B76" s="1"/>
      <c r="C76" s="46"/>
      <c r="D76" s="47"/>
      <c r="E76" s="48"/>
      <c r="F76" s="47"/>
      <c r="G76" s="48"/>
      <c r="H76" s="48"/>
      <c r="I76" s="80"/>
      <c r="J76" s="38"/>
      <c r="K76" s="80"/>
      <c r="L76" s="49"/>
      <c r="M76" s="49"/>
      <c r="N76" s="79"/>
      <c r="O76" s="79"/>
      <c r="P76" s="79"/>
      <c r="Q76" s="52"/>
      <c r="R76" s="7"/>
      <c r="S76" s="52"/>
      <c r="T76" s="52"/>
      <c r="U76" s="41"/>
      <c r="V76" s="41"/>
      <c r="W76" s="63"/>
      <c r="X76" s="63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2:38" ht="17.25" thickBot="1" thickTop="1">
      <c r="B77" s="1"/>
      <c r="C77" s="42"/>
      <c r="D77" s="43"/>
      <c r="E77" s="94">
        <f>H7</f>
        <v>0</v>
      </c>
      <c r="F77" s="43"/>
      <c r="G77" s="94">
        <f>H15</f>
        <v>0</v>
      </c>
      <c r="H77" s="97"/>
      <c r="I77" s="26"/>
      <c r="J77" s="27" t="s">
        <v>6</v>
      </c>
      <c r="K77" s="26"/>
      <c r="L77" s="78"/>
      <c r="M77" s="49"/>
      <c r="N77" s="38"/>
      <c r="O77" s="38"/>
      <c r="P77" s="38"/>
      <c r="Q77" s="52"/>
      <c r="R77" s="108">
        <f>IF(N78&gt;P78,2,0)</f>
        <v>0</v>
      </c>
      <c r="S77" s="70"/>
      <c r="T77" s="112">
        <f>IF(P78&gt;N78,2,0)</f>
        <v>0</v>
      </c>
      <c r="U77" s="40">
        <f>IF(I77="","",IF(I77&gt;K77,1,0))</f>
      </c>
      <c r="V77" s="40">
        <f>IF(K77="","",IF(K77&gt;I77,1,0))</f>
      </c>
      <c r="W77" s="64"/>
      <c r="X77" s="64"/>
      <c r="AC77" s="1"/>
      <c r="AD77" s="62"/>
      <c r="AE77" s="1"/>
      <c r="AF77" s="1"/>
      <c r="AG77" s="1"/>
      <c r="AH77" s="1"/>
      <c r="AI77" s="1"/>
      <c r="AJ77" s="1"/>
      <c r="AK77" s="1"/>
      <c r="AL77" s="1"/>
    </row>
    <row r="78" spans="2:38" ht="16.5" thickBot="1">
      <c r="B78" s="1"/>
      <c r="C78" s="92">
        <v>14</v>
      </c>
      <c r="D78" s="50">
        <v>1</v>
      </c>
      <c r="E78" s="95"/>
      <c r="F78" s="50">
        <v>5</v>
      </c>
      <c r="G78" s="95"/>
      <c r="H78" s="98"/>
      <c r="I78" s="26"/>
      <c r="J78" s="27" t="s">
        <v>6</v>
      </c>
      <c r="K78" s="26"/>
      <c r="L78" s="76"/>
      <c r="M78" s="75"/>
      <c r="N78" s="74">
        <f>IF(Y78=0,"",SUM(U77:U79))</f>
      </c>
      <c r="O78" s="27" t="s">
        <v>6</v>
      </c>
      <c r="P78" s="74">
        <f>IF(Y78=0,"",SUM(V77:V79))</f>
      </c>
      <c r="Q78" s="52"/>
      <c r="R78" s="109"/>
      <c r="S78" s="71" t="s">
        <v>6</v>
      </c>
      <c r="T78" s="113"/>
      <c r="U78" s="40">
        <f>IF(I78="","",IF(I78&gt;K78,1,0))</f>
      </c>
      <c r="V78" s="40">
        <f>IF(K78="","",IF(K78&gt;I78,1,0))</f>
      </c>
      <c r="W78" s="64">
        <f>R77/1000000000000000</f>
        <v>0</v>
      </c>
      <c r="X78" s="64">
        <f>T77/1000000000000000</f>
        <v>0</v>
      </c>
      <c r="Y78" s="1">
        <f>COUNT(I77:I79,K77:K79)</f>
        <v>0</v>
      </c>
      <c r="AC78" s="1"/>
      <c r="AD78" s="62"/>
      <c r="AE78" s="1"/>
      <c r="AF78" s="1"/>
      <c r="AG78" s="1"/>
      <c r="AH78" s="1"/>
      <c r="AI78" s="1"/>
      <c r="AJ78" s="1"/>
      <c r="AK78" s="1"/>
      <c r="AL78" s="1"/>
    </row>
    <row r="79" spans="2:38" ht="13.5" customHeight="1" thickBot="1">
      <c r="B79" s="1"/>
      <c r="C79" s="44"/>
      <c r="D79" s="45"/>
      <c r="E79" s="96"/>
      <c r="F79" s="45"/>
      <c r="G79" s="96"/>
      <c r="H79" s="99"/>
      <c r="I79" s="26"/>
      <c r="J79" s="27" t="s">
        <v>6</v>
      </c>
      <c r="K79" s="26"/>
      <c r="L79" s="77"/>
      <c r="M79" s="49"/>
      <c r="N79" s="38"/>
      <c r="O79" s="38"/>
      <c r="P79" s="38"/>
      <c r="Q79" s="52"/>
      <c r="R79" s="110"/>
      <c r="S79" s="72"/>
      <c r="T79" s="114"/>
      <c r="U79" s="41">
        <f>IF(I79="","",IF(I79&gt;K79,1,0))</f>
      </c>
      <c r="V79" s="41">
        <f>IF(K79="","",IF(K79&gt;I79,1,0))</f>
      </c>
      <c r="W79" s="63"/>
      <c r="X79" s="63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2:38" ht="3.75" customHeight="1" thickBot="1" thickTop="1">
      <c r="B80" s="1"/>
      <c r="C80" s="46"/>
      <c r="D80" s="47"/>
      <c r="E80" s="48"/>
      <c r="F80" s="47"/>
      <c r="G80" s="48"/>
      <c r="H80" s="48"/>
      <c r="I80" s="80"/>
      <c r="J80" s="38"/>
      <c r="K80" s="80"/>
      <c r="L80" s="49"/>
      <c r="M80" s="49"/>
      <c r="N80" s="79"/>
      <c r="O80" s="79"/>
      <c r="P80" s="79"/>
      <c r="Q80" s="52"/>
      <c r="R80" s="7"/>
      <c r="S80" s="52"/>
      <c r="T80" s="52"/>
      <c r="U80" s="41"/>
      <c r="V80" s="41"/>
      <c r="W80" s="63"/>
      <c r="X80" s="63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2:38" ht="14.25" customHeight="1" thickBot="1" thickTop="1">
      <c r="B81" s="1"/>
      <c r="C81" s="42"/>
      <c r="D81" s="43"/>
      <c r="E81" s="94">
        <f>H17</f>
        <v>0</v>
      </c>
      <c r="F81" s="43"/>
      <c r="G81" s="94">
        <f>H13</f>
        <v>0</v>
      </c>
      <c r="H81" s="97"/>
      <c r="I81" s="26"/>
      <c r="J81" s="27" t="s">
        <v>6</v>
      </c>
      <c r="K81" s="26"/>
      <c r="L81" s="78"/>
      <c r="M81" s="49"/>
      <c r="N81" s="38"/>
      <c r="O81" s="38"/>
      <c r="P81" s="38"/>
      <c r="Q81" s="52"/>
      <c r="R81" s="108">
        <f>IF(N82&gt;P82,2,0)</f>
        <v>0</v>
      </c>
      <c r="S81" s="70"/>
      <c r="T81" s="112">
        <f>IF(P82&gt;N82,2,0)</f>
        <v>0</v>
      </c>
      <c r="U81" s="40">
        <f>IF(I81="","",IF(I81&gt;K81,1,0))</f>
      </c>
      <c r="V81" s="40">
        <f>IF(K81="","",IF(K81&gt;I81,1,0))</f>
      </c>
      <c r="W81" s="64"/>
      <c r="X81" s="64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2:38" ht="16.5" thickBot="1">
      <c r="B82" s="1"/>
      <c r="C82" s="92">
        <v>15</v>
      </c>
      <c r="D82" s="50">
        <v>6</v>
      </c>
      <c r="E82" s="95"/>
      <c r="F82" s="50">
        <v>4</v>
      </c>
      <c r="G82" s="95"/>
      <c r="H82" s="98"/>
      <c r="I82" s="26"/>
      <c r="J82" s="27" t="s">
        <v>6</v>
      </c>
      <c r="K82" s="26"/>
      <c r="L82" s="76"/>
      <c r="M82" s="75"/>
      <c r="N82" s="74">
        <f>IF(Y82=0,"",SUM(U81:U83))</f>
      </c>
      <c r="O82" s="27" t="s">
        <v>6</v>
      </c>
      <c r="P82" s="74">
        <f>IF(Y82=0,"",SUM(V81:V83))</f>
      </c>
      <c r="Q82" s="52"/>
      <c r="R82" s="109"/>
      <c r="S82" s="71" t="s">
        <v>6</v>
      </c>
      <c r="T82" s="113"/>
      <c r="U82" s="40">
        <f>IF(I82="","",IF(I82&gt;K82,1,0))</f>
      </c>
      <c r="V82" s="40">
        <f>IF(K82="","",IF(K82&gt;I82,1,0))</f>
      </c>
      <c r="W82" s="64">
        <f>R81/1000000000000000</f>
        <v>0</v>
      </c>
      <c r="X82" s="64">
        <f>T81/1000000000000000</f>
        <v>0</v>
      </c>
      <c r="Y82" s="1">
        <f>COUNT(I81:I83,K81:K83)</f>
        <v>0</v>
      </c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2:38" ht="13.5" thickBot="1">
      <c r="B83" s="1"/>
      <c r="C83" s="44"/>
      <c r="D83" s="45"/>
      <c r="E83" s="96"/>
      <c r="F83" s="45"/>
      <c r="G83" s="96"/>
      <c r="H83" s="99"/>
      <c r="I83" s="26"/>
      <c r="J83" s="27" t="s">
        <v>6</v>
      </c>
      <c r="K83" s="26"/>
      <c r="L83" s="77"/>
      <c r="M83" s="49"/>
      <c r="N83" s="38"/>
      <c r="O83" s="38"/>
      <c r="P83" s="38"/>
      <c r="Q83" s="52"/>
      <c r="R83" s="110"/>
      <c r="S83" s="72"/>
      <c r="T83" s="114"/>
      <c r="U83" s="41">
        <f>IF(I83="","",IF(I83&gt;K83,1,0))</f>
      </c>
      <c r="V83" s="41">
        <f>IF(K83="","",IF(K83&gt;I83,1,0))</f>
      </c>
      <c r="W83" s="63"/>
      <c r="X83" s="63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2:38" ht="3.75" customHeight="1" thickBot="1" thickTop="1">
      <c r="B84" s="1"/>
      <c r="C84" s="46"/>
      <c r="D84" s="47"/>
      <c r="E84" s="48"/>
      <c r="F84" s="47"/>
      <c r="G84" s="48"/>
      <c r="H84" s="48"/>
      <c r="I84" s="80"/>
      <c r="J84" s="38"/>
      <c r="K84" s="80"/>
      <c r="L84" s="49"/>
      <c r="M84" s="49"/>
      <c r="N84" s="79"/>
      <c r="O84" s="79"/>
      <c r="P84" s="79"/>
      <c r="Q84" s="52"/>
      <c r="R84" s="7"/>
      <c r="S84" s="52"/>
      <c r="T84" s="52"/>
      <c r="U84" s="41"/>
      <c r="V84" s="41"/>
      <c r="W84" s="63"/>
      <c r="X84" s="63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2:38" ht="13.5" thickTop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N85" s="12"/>
      <c r="O85" s="1"/>
      <c r="P85" s="12"/>
      <c r="Q85" s="52"/>
      <c r="R85" s="7"/>
      <c r="S85" s="52"/>
      <c r="T85" s="52"/>
      <c r="U85" s="12"/>
      <c r="V85" s="12"/>
      <c r="W85" s="63"/>
      <c r="X85" s="63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2:38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N86" s="12"/>
      <c r="O86" s="1"/>
      <c r="P86" s="12"/>
      <c r="Q86" s="52"/>
      <c r="R86" s="7"/>
      <c r="S86" s="52"/>
      <c r="T86" s="52"/>
      <c r="U86" s="12"/>
      <c r="V86" s="12"/>
      <c r="W86" s="63"/>
      <c r="X86" s="63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2:38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N87" s="12"/>
      <c r="O87" s="1"/>
      <c r="P87" s="12"/>
      <c r="Q87" s="52"/>
      <c r="R87" s="7"/>
      <c r="S87" s="52"/>
      <c r="T87" s="52"/>
      <c r="U87" s="12"/>
      <c r="V87" s="12"/>
      <c r="W87" s="63"/>
      <c r="X87" s="63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2:38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N88" s="12"/>
      <c r="O88" s="1"/>
      <c r="P88" s="12"/>
      <c r="Q88" s="52"/>
      <c r="R88" s="7"/>
      <c r="S88" s="52"/>
      <c r="T88" s="52"/>
      <c r="U88" s="12"/>
      <c r="V88" s="12"/>
      <c r="W88" s="63"/>
      <c r="X88" s="63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2:38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N89" s="12"/>
      <c r="O89" s="1"/>
      <c r="P89" s="12"/>
      <c r="Q89" s="52"/>
      <c r="R89" s="7"/>
      <c r="S89" s="52"/>
      <c r="T89" s="52"/>
      <c r="U89" s="12"/>
      <c r="V89" s="12"/>
      <c r="W89" s="63"/>
      <c r="X89" s="63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2:38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N90" s="12"/>
      <c r="O90" s="1"/>
      <c r="P90" s="12"/>
      <c r="Q90" s="52"/>
      <c r="R90" s="7"/>
      <c r="S90" s="52"/>
      <c r="T90" s="52"/>
      <c r="U90" s="12"/>
      <c r="V90" s="12"/>
      <c r="W90" s="63"/>
      <c r="X90" s="63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2:38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N91" s="12"/>
      <c r="O91" s="1"/>
      <c r="P91" s="12"/>
      <c r="Q91" s="52"/>
      <c r="R91" s="7"/>
      <c r="S91" s="52"/>
      <c r="T91" s="52"/>
      <c r="U91" s="12"/>
      <c r="V91" s="12"/>
      <c r="W91" s="63"/>
      <c r="X91" s="63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2:38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N92" s="12"/>
      <c r="O92" s="1"/>
      <c r="P92" s="12"/>
      <c r="Q92" s="52"/>
      <c r="R92" s="7"/>
      <c r="S92" s="52"/>
      <c r="T92" s="52"/>
      <c r="U92" s="12"/>
      <c r="V92" s="12"/>
      <c r="W92" s="63"/>
      <c r="X92" s="63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2:38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N93" s="12"/>
      <c r="O93" s="1"/>
      <c r="P93" s="12"/>
      <c r="Q93" s="52"/>
      <c r="R93" s="7"/>
      <c r="S93" s="52"/>
      <c r="T93" s="52"/>
      <c r="U93" s="12"/>
      <c r="V93" s="12"/>
      <c r="W93" s="63"/>
      <c r="X93" s="63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2:38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N94" s="12"/>
      <c r="O94" s="1"/>
      <c r="P94" s="12"/>
      <c r="Q94" s="52"/>
      <c r="R94" s="7"/>
      <c r="S94" s="52"/>
      <c r="T94" s="52"/>
      <c r="U94" s="12"/>
      <c r="V94" s="12"/>
      <c r="W94" s="63"/>
      <c r="X94" s="63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2:38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N95" s="12"/>
      <c r="O95" s="1"/>
      <c r="P95" s="12"/>
      <c r="Q95" s="52"/>
      <c r="R95" s="7"/>
      <c r="S95" s="52"/>
      <c r="T95" s="52"/>
      <c r="U95" s="12"/>
      <c r="V95" s="12"/>
      <c r="W95" s="63"/>
      <c r="X95" s="63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2:38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N96" s="12"/>
      <c r="O96" s="1"/>
      <c r="P96" s="12"/>
      <c r="Q96" s="52"/>
      <c r="R96" s="7"/>
      <c r="S96" s="52"/>
      <c r="T96" s="52"/>
      <c r="U96" s="12"/>
      <c r="V96" s="12"/>
      <c r="W96" s="63"/>
      <c r="X96" s="63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:38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N97" s="12"/>
      <c r="O97" s="1"/>
      <c r="P97" s="12"/>
      <c r="Q97" s="52"/>
      <c r="R97" s="7"/>
      <c r="S97" s="52"/>
      <c r="T97" s="52"/>
      <c r="U97" s="12"/>
      <c r="V97" s="12"/>
      <c r="W97" s="63"/>
      <c r="X97" s="63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N98" s="12"/>
      <c r="O98" s="1"/>
      <c r="P98" s="12"/>
      <c r="Q98" s="52"/>
      <c r="R98" s="7"/>
      <c r="S98" s="52"/>
      <c r="T98" s="52"/>
      <c r="U98" s="12"/>
      <c r="V98" s="12"/>
      <c r="W98" s="63"/>
      <c r="X98" s="63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8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N99" s="12"/>
      <c r="O99" s="1"/>
      <c r="P99" s="12"/>
      <c r="Q99" s="52"/>
      <c r="R99" s="7"/>
      <c r="S99" s="52"/>
      <c r="T99" s="52"/>
      <c r="U99" s="12"/>
      <c r="V99" s="12"/>
      <c r="W99" s="63"/>
      <c r="X99" s="63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2:38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N100" s="12"/>
      <c r="O100" s="1"/>
      <c r="P100" s="12"/>
      <c r="Q100" s="52"/>
      <c r="R100" s="7"/>
      <c r="S100" s="52"/>
      <c r="T100" s="52"/>
      <c r="U100" s="12"/>
      <c r="V100" s="12"/>
      <c r="W100" s="63"/>
      <c r="X100" s="63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2:38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N101" s="12"/>
      <c r="O101" s="1"/>
      <c r="P101" s="12"/>
      <c r="Q101" s="52"/>
      <c r="R101" s="7"/>
      <c r="S101" s="52"/>
      <c r="T101" s="52"/>
      <c r="U101" s="12"/>
      <c r="V101" s="12"/>
      <c r="W101" s="63"/>
      <c r="X101" s="63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2:38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N102" s="12"/>
      <c r="O102" s="1"/>
      <c r="P102" s="12"/>
      <c r="Q102" s="52"/>
      <c r="R102" s="7"/>
      <c r="S102" s="52"/>
      <c r="T102" s="52"/>
      <c r="U102" s="12"/>
      <c r="V102" s="12"/>
      <c r="W102" s="63"/>
      <c r="X102" s="63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2:38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N103" s="12"/>
      <c r="O103" s="1"/>
      <c r="P103" s="12"/>
      <c r="Q103" s="52"/>
      <c r="R103" s="7"/>
      <c r="S103" s="52"/>
      <c r="T103" s="52"/>
      <c r="U103" s="12"/>
      <c r="V103" s="12"/>
      <c r="W103" s="63"/>
      <c r="X103" s="63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2:38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N104" s="12"/>
      <c r="O104" s="1"/>
      <c r="P104" s="12"/>
      <c r="Q104" s="52"/>
      <c r="R104" s="7"/>
      <c r="S104" s="52"/>
      <c r="T104" s="52"/>
      <c r="U104" s="12"/>
      <c r="V104" s="12"/>
      <c r="W104" s="63"/>
      <c r="X104" s="63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2:38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N105" s="12"/>
      <c r="O105" s="1"/>
      <c r="P105" s="12"/>
      <c r="Q105" s="52"/>
      <c r="R105" s="7"/>
      <c r="S105" s="52"/>
      <c r="T105" s="52"/>
      <c r="U105" s="12"/>
      <c r="V105" s="12"/>
      <c r="W105" s="63"/>
      <c r="X105" s="63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2:38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N106" s="12"/>
      <c r="O106" s="1"/>
      <c r="P106" s="12"/>
      <c r="Q106" s="52"/>
      <c r="R106" s="7"/>
      <c r="S106" s="52"/>
      <c r="T106" s="52"/>
      <c r="U106" s="12"/>
      <c r="V106" s="12"/>
      <c r="W106" s="63"/>
      <c r="X106" s="63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2:38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N107" s="12"/>
      <c r="O107" s="1"/>
      <c r="P107" s="12"/>
      <c r="Q107" s="52"/>
      <c r="R107" s="7"/>
      <c r="S107" s="52"/>
      <c r="T107" s="52"/>
      <c r="U107" s="12"/>
      <c r="V107" s="12"/>
      <c r="W107" s="63"/>
      <c r="X107" s="63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2:38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N108" s="12"/>
      <c r="O108" s="1"/>
      <c r="P108" s="12"/>
      <c r="Q108" s="52"/>
      <c r="R108" s="7"/>
      <c r="S108" s="52"/>
      <c r="T108" s="52"/>
      <c r="U108" s="12"/>
      <c r="V108" s="12"/>
      <c r="W108" s="63"/>
      <c r="X108" s="63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2:3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N109" s="12"/>
      <c r="O109" s="1"/>
      <c r="P109" s="12"/>
      <c r="Q109" s="52"/>
      <c r="R109" s="7"/>
      <c r="S109" s="52"/>
      <c r="T109" s="52"/>
      <c r="U109" s="12"/>
      <c r="V109" s="12"/>
      <c r="W109" s="63"/>
      <c r="X109" s="63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2:38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N110" s="12"/>
      <c r="O110" s="1"/>
      <c r="P110" s="12"/>
      <c r="Q110" s="52"/>
      <c r="R110" s="7"/>
      <c r="S110" s="52"/>
      <c r="T110" s="52"/>
      <c r="U110" s="12"/>
      <c r="V110" s="12"/>
      <c r="W110" s="63"/>
      <c r="X110" s="63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2:38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N111" s="12"/>
      <c r="O111" s="1"/>
      <c r="P111" s="12"/>
      <c r="Q111" s="52"/>
      <c r="R111" s="7"/>
      <c r="S111" s="52"/>
      <c r="T111" s="52"/>
      <c r="U111" s="12"/>
      <c r="V111" s="12"/>
      <c r="W111" s="63"/>
      <c r="X111" s="63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2:38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N112" s="12"/>
      <c r="O112" s="1"/>
      <c r="P112" s="12"/>
      <c r="Q112" s="52"/>
      <c r="R112" s="7"/>
      <c r="S112" s="52"/>
      <c r="T112" s="52"/>
      <c r="U112" s="12"/>
      <c r="V112" s="12"/>
      <c r="W112" s="63"/>
      <c r="X112" s="63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2:38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N113" s="12"/>
      <c r="O113" s="1"/>
      <c r="P113" s="12"/>
      <c r="Q113" s="52"/>
      <c r="R113" s="7"/>
      <c r="S113" s="52"/>
      <c r="T113" s="52"/>
      <c r="U113" s="12"/>
      <c r="V113" s="12"/>
      <c r="W113" s="63"/>
      <c r="X113" s="63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2:38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N114" s="12"/>
      <c r="O114" s="1"/>
      <c r="P114" s="12"/>
      <c r="Q114" s="52"/>
      <c r="R114" s="7"/>
      <c r="S114" s="52"/>
      <c r="T114" s="52"/>
      <c r="U114" s="12"/>
      <c r="V114" s="12"/>
      <c r="W114" s="63"/>
      <c r="X114" s="63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2:38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N115" s="12"/>
      <c r="O115" s="1"/>
      <c r="P115" s="12"/>
      <c r="Q115" s="52"/>
      <c r="R115" s="7"/>
      <c r="S115" s="52"/>
      <c r="T115" s="52"/>
      <c r="U115" s="12"/>
      <c r="V115" s="12"/>
      <c r="W115" s="63"/>
      <c r="X115" s="63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</sheetData>
  <sheetProtection password="98AF" sheet="1" objects="1" scenarios="1" selectLockedCells="1"/>
  <mergeCells count="81">
    <mergeCell ref="R81:R83"/>
    <mergeCell ref="R61:R63"/>
    <mergeCell ref="R65:R67"/>
    <mergeCell ref="R69:R71"/>
    <mergeCell ref="R73:R75"/>
    <mergeCell ref="T37:T39"/>
    <mergeCell ref="T33:T35"/>
    <mergeCell ref="R57:R59"/>
    <mergeCell ref="R77:R79"/>
    <mergeCell ref="R41:R43"/>
    <mergeCell ref="R45:R47"/>
    <mergeCell ref="R49:R51"/>
    <mergeCell ref="R53:R55"/>
    <mergeCell ref="T53:T55"/>
    <mergeCell ref="T49:T51"/>
    <mergeCell ref="T81:T83"/>
    <mergeCell ref="T77:T79"/>
    <mergeCell ref="T73:T75"/>
    <mergeCell ref="T69:T71"/>
    <mergeCell ref="T45:T47"/>
    <mergeCell ref="T41:T43"/>
    <mergeCell ref="T65:T67"/>
    <mergeCell ref="T61:T63"/>
    <mergeCell ref="T57:T59"/>
    <mergeCell ref="R37:R39"/>
    <mergeCell ref="AA2:AA5"/>
    <mergeCell ref="E33:E35"/>
    <mergeCell ref="G33:G35"/>
    <mergeCell ref="H33:H35"/>
    <mergeCell ref="R29:R31"/>
    <mergeCell ref="R33:R35"/>
    <mergeCell ref="R25:R27"/>
    <mergeCell ref="T29:T31"/>
    <mergeCell ref="T25:T27"/>
    <mergeCell ref="D2:S2"/>
    <mergeCell ref="I3:K3"/>
    <mergeCell ref="N3:P3"/>
    <mergeCell ref="E29:E31"/>
    <mergeCell ref="G29:G31"/>
    <mergeCell ref="I19:K19"/>
    <mergeCell ref="H29:H31"/>
    <mergeCell ref="E37:E39"/>
    <mergeCell ref="E25:E27"/>
    <mergeCell ref="G25:G27"/>
    <mergeCell ref="H25:H27"/>
    <mergeCell ref="G37:G39"/>
    <mergeCell ref="H37:H39"/>
    <mergeCell ref="E41:E43"/>
    <mergeCell ref="G41:G43"/>
    <mergeCell ref="H41:H43"/>
    <mergeCell ref="E45:E47"/>
    <mergeCell ref="G45:G47"/>
    <mergeCell ref="H45:H47"/>
    <mergeCell ref="E49:E51"/>
    <mergeCell ref="G49:G51"/>
    <mergeCell ref="H49:H51"/>
    <mergeCell ref="E53:E55"/>
    <mergeCell ref="G53:G55"/>
    <mergeCell ref="H53:H55"/>
    <mergeCell ref="E57:E59"/>
    <mergeCell ref="G57:G59"/>
    <mergeCell ref="H57:H59"/>
    <mergeCell ref="E61:E63"/>
    <mergeCell ref="G61:G63"/>
    <mergeCell ref="H61:H63"/>
    <mergeCell ref="E65:E67"/>
    <mergeCell ref="G65:G67"/>
    <mergeCell ref="H65:H67"/>
    <mergeCell ref="E69:E71"/>
    <mergeCell ref="G69:G71"/>
    <mergeCell ref="H69:H71"/>
    <mergeCell ref="E81:E83"/>
    <mergeCell ref="G81:G83"/>
    <mergeCell ref="H81:H83"/>
    <mergeCell ref="R3:U3"/>
    <mergeCell ref="E73:E75"/>
    <mergeCell ref="G73:G75"/>
    <mergeCell ref="H73:H75"/>
    <mergeCell ref="E77:E79"/>
    <mergeCell ref="G77:G79"/>
    <mergeCell ref="H77:H79"/>
  </mergeCells>
  <conditionalFormatting sqref="D4 G4:Q4">
    <cfRule type="cellIs" priority="1" dxfId="5" operator="equal" stopIfTrue="1">
      <formula>"In desem Fall muss die endgültige Platzierung manuell eingetragen werden!"</formula>
    </cfRule>
  </conditionalFormatting>
  <conditionalFormatting sqref="D2:E3 F2:Q2 R2:R3 S2:T2 E19">
    <cfRule type="cellIs" priority="2" dxfId="6" operator="equal" stopIfTrue="1">
      <formula>"In diesem Fall bitte die Platzierung manuell eintragen!"</formula>
    </cfRule>
    <cfRule type="cellIs" priority="3" dxfId="3" operator="equal" stopIfTrue="1">
      <formula>"Die Platzierung ermittelt sich aus der Reihenfolge -  1. Spielpunkte,  2. Tor-/Balldifferenz,  3. erzielte Tore/punkte,  4. direkter Vergleich!"</formula>
    </cfRule>
  </conditionalFormatting>
  <conditionalFormatting sqref="E7 E9 E11 E15 E13 E17">
    <cfRule type="cellIs" priority="4" dxfId="1" operator="equal" stopIfTrue="1">
      <formula>FALSE</formula>
    </cfRule>
    <cfRule type="cellIs" priority="5" dxfId="1" operator="equal" stopIfTrue="1">
      <formula>"FALSCH"</formula>
    </cfRule>
  </conditionalFormatting>
  <conditionalFormatting sqref="G25:H84 E25:E84 G23:H23 E23">
    <cfRule type="cellIs" priority="6" dxfId="0" operator="equal" stopIfTrue="1">
      <formula>0</formula>
    </cfRule>
  </conditionalFormatting>
  <printOptions/>
  <pageMargins left="0.42" right="0.25" top="0.21" bottom="0.61" header="0.21" footer="0.61"/>
  <pageSetup horizontalDpi="200" verticalDpi="200" orientation="landscape" paperSize="9" scale="134" r:id="rId1"/>
  <rowBreaks count="3" manualBreakCount="3">
    <brk id="18" max="27" man="1"/>
    <brk id="51" max="27" man="1"/>
    <brk id="86" max="27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bua</dc:creator>
  <cp:keywords/>
  <dc:description/>
  <cp:lastModifiedBy>Wunderlich</cp:lastModifiedBy>
  <cp:lastPrinted>2009-01-26T18:42:15Z</cp:lastPrinted>
  <dcterms:created xsi:type="dcterms:W3CDTF">2008-02-20T19:35:21Z</dcterms:created>
  <dcterms:modified xsi:type="dcterms:W3CDTF">2011-08-27T12:35:29Z</dcterms:modified>
  <cp:category/>
  <cp:version/>
  <cp:contentType/>
  <cp:contentStatus/>
</cp:coreProperties>
</file>