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920" yWindow="945" windowWidth="5460" windowHeight="7335" activeTab="0"/>
  </bookViews>
  <sheets>
    <sheet name="3er Staffel" sheetId="1" r:id="rId1"/>
    <sheet name="3er Druck" sheetId="2" r:id="rId2"/>
  </sheets>
  <definedNames/>
  <calcPr fullCalcOnLoad="1"/>
</workbook>
</file>

<file path=xl/sharedStrings.xml><?xml version="1.0" encoding="utf-8"?>
<sst xmlns="http://schemas.openxmlformats.org/spreadsheetml/2006/main" count="66" uniqueCount="20">
  <si>
    <t>Staffel A</t>
  </si>
  <si>
    <t>Pl.</t>
  </si>
  <si>
    <t>:</t>
  </si>
  <si>
    <t>Sp</t>
  </si>
  <si>
    <t>Team</t>
  </si>
  <si>
    <t>P</t>
  </si>
  <si>
    <t>S</t>
  </si>
  <si>
    <t>Rang</t>
  </si>
  <si>
    <t>Diff.</t>
  </si>
  <si>
    <t>Tore/Ball-
Pkte. ges.</t>
  </si>
  <si>
    <t>Punkte</t>
  </si>
  <si>
    <t>I</t>
  </si>
  <si>
    <t>hier eintragen</t>
  </si>
  <si>
    <t>Teams</t>
  </si>
  <si>
    <t>Farbansicht</t>
  </si>
  <si>
    <t>Schiedsrichter</t>
  </si>
  <si>
    <t>T</t>
  </si>
  <si>
    <t>Staffel</t>
  </si>
  <si>
    <t>hier Tore
 eintragen</t>
  </si>
  <si>
    <t>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</si>
</sst>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0000"/>
  </numFmts>
  <fonts count="61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color indexed="10"/>
      <name val="Arial"/>
      <family val="2"/>
    </font>
    <font>
      <b/>
      <sz val="10"/>
      <name val="Arial"/>
      <family val="2"/>
    </font>
    <font>
      <b/>
      <strike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5"/>
      <color indexed="9"/>
      <name val="Arial"/>
      <family val="2"/>
    </font>
    <font>
      <b/>
      <sz val="10"/>
      <color indexed="9"/>
      <name val="Arial"/>
      <family val="2"/>
    </font>
    <font>
      <b/>
      <sz val="5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6"/>
      <color indexed="53"/>
      <name val="Arial"/>
      <family val="2"/>
    </font>
    <font>
      <sz val="12"/>
      <color indexed="53"/>
      <name val="Arial"/>
      <family val="2"/>
    </font>
    <font>
      <b/>
      <sz val="7"/>
      <name val="Arial"/>
      <family val="2"/>
    </font>
    <font>
      <b/>
      <sz val="9"/>
      <color indexed="52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11"/>
      <color indexed="9"/>
      <name val="Arial"/>
      <family val="2"/>
    </font>
    <font>
      <sz val="5"/>
      <color indexed="10"/>
      <name val="Arial"/>
      <family val="2"/>
    </font>
    <font>
      <sz val="15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4" fillId="0" borderId="0" applyNumberFormat="0" applyFill="0" applyBorder="0" applyProtection="0">
      <alignment horizontal="center" vertical="center" shrinkToFit="1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4" fillId="0" borderId="0" applyNumberFormat="0" applyFill="0" applyBorder="0" applyProtection="0">
      <alignment horizontal="center" vertical="center" shrinkToFit="1"/>
    </xf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181" fontId="0" fillId="0" borderId="0" xfId="0" applyNumberFormat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 horizontal="right"/>
      <protection/>
    </xf>
    <xf numFmtId="0" fontId="10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 horizontal="right"/>
      <protection/>
    </xf>
    <xf numFmtId="0" fontId="11" fillId="34" borderId="0" xfId="0" applyFont="1" applyFill="1" applyAlignment="1" applyProtection="1">
      <alignment horizontal="center"/>
      <protection/>
    </xf>
    <xf numFmtId="0" fontId="12" fillId="34" borderId="0" xfId="0" applyFont="1" applyFill="1" applyAlignment="1" applyProtection="1">
      <alignment horizontal="right"/>
      <protection/>
    </xf>
    <xf numFmtId="0" fontId="10" fillId="34" borderId="0" xfId="0" applyFont="1" applyFill="1" applyAlignment="1" applyProtection="1">
      <alignment horizontal="center"/>
      <protection/>
    </xf>
    <xf numFmtId="0" fontId="12" fillId="34" borderId="0" xfId="0" applyFont="1" applyFill="1" applyAlignment="1" applyProtection="1">
      <alignment horizontal="left"/>
      <protection/>
    </xf>
    <xf numFmtId="0" fontId="13" fillId="34" borderId="0" xfId="0" applyFont="1" applyFill="1" applyAlignment="1" applyProtection="1">
      <alignment horizontal="right"/>
      <protection/>
    </xf>
    <xf numFmtId="0" fontId="11" fillId="34" borderId="0" xfId="0" applyFont="1" applyFill="1" applyAlignment="1" applyProtection="1">
      <alignment horizontal="center"/>
      <protection/>
    </xf>
    <xf numFmtId="0" fontId="13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right" vertical="center" indent="1"/>
      <protection/>
    </xf>
    <xf numFmtId="0" fontId="0" fillId="34" borderId="0" xfId="0" applyFill="1" applyAlignment="1" applyProtection="1">
      <alignment horizontal="center" vertical="center"/>
      <protection/>
    </xf>
    <xf numFmtId="181" fontId="0" fillId="34" borderId="0" xfId="0" applyNumberFormat="1" applyFill="1" applyAlignment="1" applyProtection="1">
      <alignment vertical="center"/>
      <protection/>
    </xf>
    <xf numFmtId="0" fontId="0" fillId="34" borderId="0" xfId="0" applyFill="1" applyAlignment="1" applyProtection="1">
      <alignment horizontal="right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 horizontal="right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2" fillId="34" borderId="0" xfId="0" applyFont="1" applyFill="1" applyAlignment="1" applyProtection="1">
      <alignment horizontal="center"/>
      <protection/>
    </xf>
    <xf numFmtId="0" fontId="13" fillId="34" borderId="0" xfId="0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vertical="center" wrapText="1" shrinkToFit="1"/>
      <protection/>
    </xf>
    <xf numFmtId="0" fontId="0" fillId="34" borderId="0" xfId="0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left" indent="1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center" shrinkToFit="1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 horizontal="center"/>
      <protection/>
    </xf>
    <xf numFmtId="180" fontId="4" fillId="37" borderId="16" xfId="0" applyNumberFormat="1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0" fillId="38" borderId="0" xfId="0" applyFill="1" applyAlignment="1" applyProtection="1">
      <alignment horizontal="center"/>
      <protection/>
    </xf>
    <xf numFmtId="181" fontId="0" fillId="38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 vertical="center"/>
      <protection/>
    </xf>
    <xf numFmtId="0" fontId="12" fillId="38" borderId="0" xfId="0" applyFont="1" applyFill="1" applyBorder="1" applyAlignment="1" applyProtection="1">
      <alignment horizontal="center" vertical="center"/>
      <protection/>
    </xf>
    <xf numFmtId="0" fontId="7" fillId="38" borderId="0" xfId="0" applyFont="1" applyFill="1" applyBorder="1" applyAlignment="1" applyProtection="1">
      <alignment horizontal="right" vertical="center" indent="1"/>
      <protection/>
    </xf>
    <xf numFmtId="0" fontId="7" fillId="38" borderId="0" xfId="0" applyFont="1" applyFill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vertical="center" wrapText="1" shrinkToFit="1"/>
      <protection/>
    </xf>
    <xf numFmtId="181" fontId="0" fillId="38" borderId="0" xfId="0" applyNumberFormat="1" applyFill="1" applyAlignment="1" applyProtection="1">
      <alignment vertical="center"/>
      <protection/>
    </xf>
    <xf numFmtId="0" fontId="0" fillId="38" borderId="0" xfId="0" applyFill="1" applyAlignment="1" applyProtection="1">
      <alignment horizontal="right" vertical="center"/>
      <protection/>
    </xf>
    <xf numFmtId="0" fontId="0" fillId="38" borderId="0" xfId="0" applyFill="1" applyAlignment="1" applyProtection="1">
      <alignment horizontal="center" vertical="center"/>
      <protection/>
    </xf>
    <xf numFmtId="0" fontId="12" fillId="38" borderId="11" xfId="0" applyFont="1" applyFill="1" applyBorder="1" applyAlignment="1" applyProtection="1">
      <alignment horizontal="center" vertical="center"/>
      <protection/>
    </xf>
    <xf numFmtId="0" fontId="14" fillId="38" borderId="0" xfId="0" applyFont="1" applyFill="1" applyAlignment="1" applyProtection="1">
      <alignment horizontal="center" vertic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180" fontId="4" fillId="38" borderId="16" xfId="0" applyNumberFormat="1" applyFont="1" applyFill="1" applyBorder="1" applyAlignment="1" applyProtection="1">
      <alignment horizontal="center"/>
      <protection/>
    </xf>
    <xf numFmtId="0" fontId="5" fillId="38" borderId="0" xfId="0" applyFont="1" applyFill="1" applyBorder="1" applyAlignment="1" applyProtection="1">
      <alignment horizontal="center"/>
      <protection/>
    </xf>
    <xf numFmtId="0" fontId="5" fillId="38" borderId="0" xfId="0" applyFont="1" applyFill="1" applyAlignment="1" applyProtection="1">
      <alignment horizontal="center"/>
      <protection/>
    </xf>
    <xf numFmtId="0" fontId="11" fillId="38" borderId="0" xfId="0" applyFont="1" applyFill="1" applyBorder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0" fontId="3" fillId="38" borderId="0" xfId="0" applyFont="1" applyFill="1" applyBorder="1" applyAlignment="1" applyProtection="1">
      <alignment horizontal="right"/>
      <protection/>
    </xf>
    <xf numFmtId="0" fontId="8" fillId="38" borderId="0" xfId="0" applyFont="1" applyFill="1" applyAlignment="1" applyProtection="1">
      <alignment horizontal="center"/>
      <protection/>
    </xf>
    <xf numFmtId="0" fontId="0" fillId="38" borderId="0" xfId="0" applyFill="1" applyBorder="1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/>
      <protection/>
    </xf>
    <xf numFmtId="0" fontId="18" fillId="38" borderId="0" xfId="0" applyFont="1" applyFill="1" applyBorder="1" applyAlignment="1" applyProtection="1">
      <alignment horizontal="center"/>
      <protection/>
    </xf>
    <xf numFmtId="0" fontId="19" fillId="38" borderId="0" xfId="0" applyFont="1" applyFill="1" applyBorder="1" applyAlignment="1" applyProtection="1">
      <alignment horizontal="center"/>
      <protection/>
    </xf>
    <xf numFmtId="0" fontId="14" fillId="38" borderId="0" xfId="0" applyFont="1" applyFill="1" applyBorder="1" applyAlignment="1" applyProtection="1">
      <alignment horizontal="center" shrinkToFit="1"/>
      <protection/>
    </xf>
    <xf numFmtId="0" fontId="0" fillId="38" borderId="0" xfId="0" applyFill="1" applyAlignment="1" applyProtection="1">
      <alignment horizontal="right"/>
      <protection/>
    </xf>
    <xf numFmtId="0" fontId="7" fillId="38" borderId="0" xfId="0" applyFont="1" applyFill="1" applyBorder="1" applyAlignment="1" applyProtection="1">
      <alignment horizontal="center" vertical="center"/>
      <protection/>
    </xf>
    <xf numFmtId="0" fontId="9" fillId="38" borderId="0" xfId="0" applyFont="1" applyFill="1" applyBorder="1" applyAlignment="1" applyProtection="1">
      <alignment horizontal="center" vertical="center"/>
      <protection/>
    </xf>
    <xf numFmtId="0" fontId="0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right" indent="2"/>
      <protection/>
    </xf>
    <xf numFmtId="0" fontId="0" fillId="38" borderId="0" xfId="0" applyFont="1" applyFill="1" applyAlignment="1" applyProtection="1">
      <alignment horizontal="right"/>
      <protection/>
    </xf>
    <xf numFmtId="0" fontId="7" fillId="38" borderId="0" xfId="0" applyFont="1" applyFill="1" applyAlignment="1" applyProtection="1">
      <alignment horizontal="right"/>
      <protection/>
    </xf>
    <xf numFmtId="0" fontId="0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left"/>
      <protection/>
    </xf>
    <xf numFmtId="0" fontId="5" fillId="38" borderId="0" xfId="0" applyFont="1" applyFill="1" applyAlignment="1" applyProtection="1">
      <alignment horizontal="center"/>
      <protection/>
    </xf>
    <xf numFmtId="0" fontId="20" fillId="38" borderId="0" xfId="0" applyFont="1" applyFill="1" applyAlignment="1" applyProtection="1">
      <alignment horizontal="center"/>
      <protection/>
    </xf>
    <xf numFmtId="0" fontId="5" fillId="38" borderId="0" xfId="0" applyFont="1" applyFill="1" applyAlignment="1" applyProtection="1">
      <alignment horizontal="right"/>
      <protection/>
    </xf>
    <xf numFmtId="0" fontId="20" fillId="38" borderId="0" xfId="0" applyFont="1" applyFill="1" applyAlignment="1" applyProtection="1">
      <alignment horizontal="right"/>
      <protection/>
    </xf>
    <xf numFmtId="0" fontId="20" fillId="38" borderId="0" xfId="0" applyFont="1" applyFill="1" applyAlignment="1" applyProtection="1">
      <alignment horizontal="left"/>
      <protection/>
    </xf>
    <xf numFmtId="0" fontId="0" fillId="38" borderId="0" xfId="0" applyFont="1" applyFill="1" applyAlignment="1" applyProtection="1">
      <alignment horizontal="center"/>
      <protection/>
    </xf>
    <xf numFmtId="0" fontId="0" fillId="38" borderId="0" xfId="0" applyFont="1" applyFill="1" applyAlignment="1" applyProtection="1">
      <alignment horizontal="right"/>
      <protection/>
    </xf>
    <xf numFmtId="0" fontId="0" fillId="38" borderId="16" xfId="0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 horizontal="center"/>
      <protection/>
    </xf>
    <xf numFmtId="0" fontId="0" fillId="38" borderId="18" xfId="0" applyFill="1" applyBorder="1" applyAlignment="1" applyProtection="1">
      <alignment horizontal="left" indent="1"/>
      <protection/>
    </xf>
    <xf numFmtId="0" fontId="0" fillId="38" borderId="16" xfId="0" applyFont="1" applyFill="1" applyBorder="1" applyAlignment="1" applyProtection="1">
      <alignment horizontal="center"/>
      <protection/>
    </xf>
    <xf numFmtId="0" fontId="0" fillId="38" borderId="16" xfId="0" applyFill="1" applyBorder="1" applyAlignment="1" applyProtection="1">
      <alignment horizontal="right"/>
      <protection/>
    </xf>
    <xf numFmtId="0" fontId="0" fillId="38" borderId="19" xfId="0" applyFill="1" applyBorder="1" applyAlignment="1" applyProtection="1">
      <alignment horizontal="center"/>
      <protection/>
    </xf>
    <xf numFmtId="0" fontId="4" fillId="38" borderId="16" xfId="0" applyFont="1" applyFill="1" applyBorder="1" applyAlignment="1" applyProtection="1">
      <alignment horizontal="center"/>
      <protection/>
    </xf>
    <xf numFmtId="0" fontId="7" fillId="38" borderId="20" xfId="0" applyFont="1" applyFill="1" applyBorder="1" applyAlignment="1" applyProtection="1">
      <alignment horizontal="center"/>
      <protection/>
    </xf>
    <xf numFmtId="0" fontId="1" fillId="38" borderId="20" xfId="0" applyFont="1" applyFill="1" applyBorder="1" applyAlignment="1" applyProtection="1">
      <alignment horizontal="center"/>
      <protection/>
    </xf>
    <xf numFmtId="0" fontId="0" fillId="38" borderId="20" xfId="0" applyFont="1" applyFill="1" applyBorder="1" applyAlignment="1" applyProtection="1">
      <alignment horizontal="center"/>
      <protection/>
    </xf>
    <xf numFmtId="0" fontId="0" fillId="38" borderId="20" xfId="0" applyFill="1" applyBorder="1" applyAlignment="1" applyProtection="1">
      <alignment horizontal="center"/>
      <protection/>
    </xf>
    <xf numFmtId="0" fontId="4" fillId="38" borderId="21" xfId="0" applyFont="1" applyFill="1" applyBorder="1" applyAlignment="1" applyProtection="1">
      <alignment horizontal="center"/>
      <protection/>
    </xf>
    <xf numFmtId="0" fontId="0" fillId="38" borderId="22" xfId="0" applyFill="1" applyBorder="1" applyAlignment="1" applyProtection="1">
      <alignment horizontal="right"/>
      <protection/>
    </xf>
    <xf numFmtId="0" fontId="0" fillId="38" borderId="20" xfId="0" applyFill="1" applyBorder="1" applyAlignment="1" applyProtection="1">
      <alignment horizontal="right"/>
      <protection/>
    </xf>
    <xf numFmtId="0" fontId="7" fillId="38" borderId="10" xfId="0" applyFont="1" applyFill="1" applyBorder="1" applyAlignment="1" applyProtection="1">
      <alignment horizontal="center"/>
      <protection/>
    </xf>
    <xf numFmtId="0" fontId="1" fillId="38" borderId="10" xfId="0" applyFont="1" applyFill="1" applyBorder="1" applyAlignment="1" applyProtection="1">
      <alignment horizontal="center"/>
      <protection/>
    </xf>
    <xf numFmtId="0" fontId="4" fillId="38" borderId="20" xfId="0" applyFont="1" applyFill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center"/>
      <protection/>
    </xf>
    <xf numFmtId="0" fontId="16" fillId="38" borderId="0" xfId="0" applyFont="1" applyFill="1" applyAlignment="1" applyProtection="1">
      <alignment horizontal="center" vertical="center"/>
      <protection/>
    </xf>
    <xf numFmtId="0" fontId="17" fillId="38" borderId="0" xfId="0" applyFont="1" applyFill="1" applyAlignment="1" applyProtection="1">
      <alignment horizontal="center"/>
      <protection/>
    </xf>
    <xf numFmtId="181" fontId="22" fillId="34" borderId="0" xfId="0" applyNumberFormat="1" applyFont="1" applyFill="1" applyAlignment="1" applyProtection="1">
      <alignment/>
      <protection/>
    </xf>
    <xf numFmtId="181" fontId="22" fillId="34" borderId="0" xfId="0" applyNumberFormat="1" applyFont="1" applyFill="1" applyAlignment="1" applyProtection="1">
      <alignment vertical="center"/>
      <protection/>
    </xf>
    <xf numFmtId="0" fontId="22" fillId="34" borderId="0" xfId="0" applyFont="1" applyFill="1" applyBorder="1" applyAlignment="1" applyProtection="1">
      <alignment horizontal="center"/>
      <protection/>
    </xf>
    <xf numFmtId="181" fontId="22" fillId="0" borderId="0" xfId="0" applyNumberFormat="1" applyFont="1" applyAlignment="1" applyProtection="1">
      <alignment/>
      <protection/>
    </xf>
    <xf numFmtId="0" fontId="16" fillId="34" borderId="0" xfId="0" applyFont="1" applyFill="1" applyAlignment="1" applyProtection="1">
      <alignment horizontal="center" vertical="center"/>
      <protection/>
    </xf>
    <xf numFmtId="0" fontId="17" fillId="34" borderId="0" xfId="0" applyFont="1" applyFill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3" fillId="34" borderId="0" xfId="0" applyFont="1" applyFill="1" applyAlignment="1" applyProtection="1">
      <alignment horizontal="center"/>
      <protection/>
    </xf>
    <xf numFmtId="0" fontId="24" fillId="34" borderId="0" xfId="41" applyFill="1" applyBorder="1" applyProtection="1">
      <alignment horizontal="center" vertical="center" shrinkToFit="1"/>
      <protection/>
    </xf>
    <xf numFmtId="0" fontId="24" fillId="38" borderId="23" xfId="48" applyFill="1" applyBorder="1" applyProtection="1">
      <alignment horizontal="center" vertical="center" shrinkToFit="1"/>
      <protection locked="0"/>
    </xf>
    <xf numFmtId="0" fontId="0" fillId="37" borderId="12" xfId="0" applyFont="1" applyFill="1" applyBorder="1" applyAlignment="1" applyProtection="1">
      <alignment horizontal="center"/>
      <protection locked="0"/>
    </xf>
    <xf numFmtId="0" fontId="11" fillId="40" borderId="0" xfId="0" applyFont="1" applyFill="1" applyBorder="1" applyAlignment="1" applyProtection="1">
      <alignment horizontal="center"/>
      <protection/>
    </xf>
    <xf numFmtId="0" fontId="0" fillId="40" borderId="0" xfId="0" applyFill="1" applyAlignment="1" applyProtection="1">
      <alignment/>
      <protection/>
    </xf>
    <xf numFmtId="0" fontId="59" fillId="34" borderId="0" xfId="0" applyFont="1" applyFill="1" applyBorder="1" applyAlignment="1" applyProtection="1">
      <alignment horizontal="center" vertical="center"/>
      <protection/>
    </xf>
    <xf numFmtId="0" fontId="60" fillId="34" borderId="24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/>
    </xf>
    <xf numFmtId="0" fontId="4" fillId="37" borderId="25" xfId="0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4" fillId="37" borderId="26" xfId="0" applyFont="1" applyFill="1" applyBorder="1" applyAlignment="1" applyProtection="1">
      <alignment horizontal="center" vertical="center"/>
      <protection/>
    </xf>
    <xf numFmtId="0" fontId="4" fillId="37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18" fillId="34" borderId="0" xfId="0" applyFont="1" applyFill="1" applyAlignment="1" applyProtection="1">
      <alignment horizontal="center" vertical="center" wrapText="1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9" fillId="34" borderId="0" xfId="0" applyFont="1" applyFill="1" applyAlignment="1" applyProtection="1">
      <alignment vertical="center" wrapText="1" shrinkToFit="1"/>
      <protection/>
    </xf>
    <xf numFmtId="0" fontId="15" fillId="34" borderId="28" xfId="0" applyFont="1" applyFill="1" applyBorder="1" applyAlignment="1" applyProtection="1">
      <alignment horizontal="center" vertical="center" wrapText="1" shrinkToFit="1"/>
      <protection/>
    </xf>
    <xf numFmtId="0" fontId="15" fillId="34" borderId="29" xfId="0" applyFont="1" applyFill="1" applyBorder="1" applyAlignment="1" applyProtection="1">
      <alignment horizontal="center" vertical="center" shrinkToFit="1"/>
      <protection/>
    </xf>
    <xf numFmtId="0" fontId="15" fillId="34" borderId="30" xfId="0" applyFont="1" applyFill="1" applyBorder="1" applyAlignment="1" applyProtection="1">
      <alignment horizontal="center" vertical="center" shrinkToFit="1"/>
      <protection/>
    </xf>
    <xf numFmtId="0" fontId="7" fillId="38" borderId="0" xfId="0" applyFont="1" applyFill="1" applyBorder="1" applyAlignment="1" applyProtection="1">
      <alignment horizontal="center"/>
      <protection/>
    </xf>
    <xf numFmtId="0" fontId="0" fillId="38" borderId="0" xfId="0" applyFont="1" applyFill="1" applyAlignment="1" applyProtection="1">
      <alignment horizontal="center"/>
      <protection/>
    </xf>
    <xf numFmtId="0" fontId="18" fillId="38" borderId="0" xfId="0" applyFont="1" applyFill="1" applyAlignment="1" applyProtection="1">
      <alignment horizontal="center" vertical="center" wrapText="1" shrinkToFit="1"/>
      <protection/>
    </xf>
    <xf numFmtId="0" fontId="7" fillId="38" borderId="0" xfId="0" applyFont="1" applyFill="1" applyAlignment="1" applyProtection="1">
      <alignment vertical="center" shrinkToFit="1"/>
      <protection/>
    </xf>
    <xf numFmtId="0" fontId="9" fillId="38" borderId="0" xfId="0" applyFont="1" applyFill="1" applyAlignment="1" applyProtection="1">
      <alignment vertical="center" wrapText="1" shrinkToFit="1"/>
      <protection/>
    </xf>
    <xf numFmtId="0" fontId="21" fillId="38" borderId="0" xfId="0" applyFont="1" applyFill="1" applyBorder="1" applyAlignment="1" applyProtection="1">
      <alignment horizontal="center" vertical="center" wrapText="1" shrinkToFit="1"/>
      <protection/>
    </xf>
    <xf numFmtId="0" fontId="21" fillId="38" borderId="0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ont>
        <strike val="0"/>
        <color indexed="55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strike val="0"/>
        <color indexed="9"/>
      </font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rgb="FF666699"/>
      </font>
    </dxf>
    <dxf>
      <font>
        <color indexed="44"/>
      </font>
    </dxf>
    <dxf>
      <font>
        <color indexed="54"/>
      </font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strike val="0"/>
        <color indexed="9"/>
      </font>
      <fill>
        <patternFill>
          <bgColor indexed="55"/>
        </patternFill>
      </fill>
      <border>
        <left/>
        <right/>
        <top/>
        <bottom/>
      </border>
    </dxf>
    <dxf>
      <font>
        <b/>
        <i val="0"/>
        <strike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strike val="0"/>
        <color rgb="FFFFFFFF"/>
      </font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RowColHeaders="0" tabSelected="1" showOutlineSymbols="0" zoomScale="170" zoomScaleNormal="170" zoomScalePageLayoutView="0" workbookViewId="0" topLeftCell="A1">
      <selection activeCell="H11" sqref="H11"/>
    </sheetView>
  </sheetViews>
  <sheetFormatPr defaultColWidth="11.421875" defaultRowHeight="12.75"/>
  <cols>
    <col min="1" max="1" width="1.57421875" style="2" customWidth="1"/>
    <col min="2" max="2" width="2.7109375" style="2" customWidth="1"/>
    <col min="3" max="3" width="2.8515625" style="2" customWidth="1"/>
    <col min="4" max="4" width="2.140625" style="2" bestFit="1" customWidth="1"/>
    <col min="5" max="5" width="15.7109375" style="2" bestFit="1" customWidth="1"/>
    <col min="6" max="6" width="2.140625" style="2" bestFit="1" customWidth="1"/>
    <col min="7" max="7" width="15.140625" style="2" customWidth="1"/>
    <col min="8" max="8" width="15.7109375" style="2" bestFit="1" customWidth="1"/>
    <col min="9" max="9" width="3.140625" style="4" bestFit="1" customWidth="1"/>
    <col min="10" max="10" width="1.57421875" style="2" bestFit="1" customWidth="1"/>
    <col min="11" max="11" width="3.140625" style="3" bestFit="1" customWidth="1"/>
    <col min="12" max="12" width="6.00390625" style="3" bestFit="1" customWidth="1"/>
    <col min="13" max="13" width="2.421875" style="2" bestFit="1" customWidth="1"/>
    <col min="14" max="14" width="1.57421875" style="2" bestFit="1" customWidth="1"/>
    <col min="15" max="15" width="2.28125" style="2" bestFit="1" customWidth="1"/>
    <col min="16" max="16" width="0.13671875" style="2" customWidth="1"/>
    <col min="17" max="17" width="13.00390625" style="122" hidden="1" customWidth="1"/>
    <col min="18" max="18" width="0.71875" style="6" hidden="1" customWidth="1"/>
    <col min="19" max="19" width="1.1484375" style="2" hidden="1" customWidth="1"/>
    <col min="20" max="20" width="13.00390625" style="2" bestFit="1" customWidth="1"/>
    <col min="21" max="16384" width="11.421875" style="2" customWidth="1"/>
  </cols>
  <sheetData>
    <row r="1" spans="1:2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49" customFormat="1" ht="13.5" thickBot="1">
      <c r="A2" s="19"/>
      <c r="B2" s="145" t="str">
        <f>IF(I20&lt;6,"Die Platzierung ermittelt sich aus der Reihenfolge -  1. Spielpunkte,  2. Tor-/Balldifferenz,  3. erzielte Tore/Punkte,  4. direkter Vergleich!",IF(B3&lt;6,"In diesem Fall bitte die Platzierung manuell eintragen!","Die Platzierung ermittelt sich aus der Reihenfolge -  1. Spielpunkte,  2. Tor-/Balldifferenz,  3. erzielte Tore/Punkte,  4. direkter Vergleich!"))</f>
        <v>Die Platzierung ermittelt sich aus der Reihenfolge -  1. Spielpunkte,  2. Tor-/Balldifferenz,  3. erzielte Tore/Punkte,  4. direkter Vergleich!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T2" s="21"/>
      <c r="U2" s="21"/>
    </row>
    <row r="3" spans="1:21" ht="10.5" customHeight="1" hidden="1">
      <c r="A3" s="19"/>
      <c r="B3" s="125">
        <f>SUM(G7:G11)</f>
        <v>0</v>
      </c>
      <c r="C3" s="126">
        <f>COUNT(G7:G11)</f>
        <v>0</v>
      </c>
      <c r="D3" s="19"/>
      <c r="E3" s="19"/>
      <c r="F3" s="19"/>
      <c r="G3" s="19"/>
      <c r="H3" s="19"/>
      <c r="I3" s="147"/>
      <c r="J3" s="147"/>
      <c r="K3" s="147"/>
      <c r="L3" s="7"/>
      <c r="M3" s="19"/>
      <c r="N3" s="19"/>
      <c r="O3" s="19"/>
      <c r="P3" s="19"/>
      <c r="Q3" s="119"/>
      <c r="R3" s="20"/>
      <c r="S3" s="19"/>
      <c r="T3" s="19"/>
      <c r="U3" s="19"/>
    </row>
    <row r="4" spans="1:21" s="5" customFormat="1" ht="20.25" customHeight="1" thickBot="1">
      <c r="A4" s="19"/>
      <c r="B4" s="19"/>
      <c r="C4" s="21"/>
      <c r="D4" s="21"/>
      <c r="E4" s="45" t="s">
        <v>17</v>
      </c>
      <c r="F4" s="135" t="s">
        <v>19</v>
      </c>
      <c r="G4" s="22" t="s">
        <v>7</v>
      </c>
      <c r="H4" s="46" t="s">
        <v>13</v>
      </c>
      <c r="I4" s="146" t="s">
        <v>9</v>
      </c>
      <c r="J4" s="146"/>
      <c r="K4" s="146"/>
      <c r="L4" s="46" t="s">
        <v>8</v>
      </c>
      <c r="M4" s="148" t="s">
        <v>10</v>
      </c>
      <c r="N4" s="148"/>
      <c r="O4" s="148"/>
      <c r="P4" s="21"/>
      <c r="Q4" s="120"/>
      <c r="R4" s="24"/>
      <c r="S4" s="25"/>
      <c r="T4" s="21"/>
      <c r="U4" s="21"/>
    </row>
    <row r="5" spans="1:21" s="5" customFormat="1" ht="10.5" customHeight="1" thickBot="1">
      <c r="A5" s="19"/>
      <c r="B5" s="19"/>
      <c r="C5" s="21"/>
      <c r="D5" s="21"/>
      <c r="E5" s="45"/>
      <c r="F5" s="21"/>
      <c r="G5" s="22"/>
      <c r="H5" s="47" t="s">
        <v>12</v>
      </c>
      <c r="I5" s="36"/>
      <c r="J5" s="36"/>
      <c r="K5" s="36"/>
      <c r="L5" s="23"/>
      <c r="M5" s="36"/>
      <c r="N5" s="36"/>
      <c r="O5" s="36"/>
      <c r="P5" s="21"/>
      <c r="Q5" s="120"/>
      <c r="R5" s="24"/>
      <c r="S5" s="25"/>
      <c r="T5" s="21"/>
      <c r="U5" s="21"/>
    </row>
    <row r="6" spans="1:21" s="5" customFormat="1" ht="2.25" customHeight="1" thickBot="1">
      <c r="A6" s="19"/>
      <c r="B6" s="19"/>
      <c r="C6" s="21"/>
      <c r="D6" s="21"/>
      <c r="E6" s="26"/>
      <c r="F6" s="21"/>
      <c r="G6" s="22"/>
      <c r="H6" s="44"/>
      <c r="I6" s="36"/>
      <c r="J6" s="36"/>
      <c r="K6" s="36"/>
      <c r="L6" s="23"/>
      <c r="M6" s="36"/>
      <c r="N6" s="36"/>
      <c r="O6" s="36"/>
      <c r="P6" s="21"/>
      <c r="Q6" s="120"/>
      <c r="R6" s="24"/>
      <c r="S6" s="25"/>
      <c r="T6" s="21"/>
      <c r="U6" s="21"/>
    </row>
    <row r="7" spans="1:21" ht="15" thickBot="1">
      <c r="A7" s="19"/>
      <c r="B7" s="19"/>
      <c r="C7" s="9" t="s">
        <v>1</v>
      </c>
      <c r="D7" s="34">
        <v>1</v>
      </c>
      <c r="E7" s="48" t="str">
        <f>IF(B3&lt;6,"leer",IF(I20=6,IF($G$11=1,$H$11,IF($G$9=1,$H$9,$H$7))))</f>
        <v>leer</v>
      </c>
      <c r="F7" s="7"/>
      <c r="G7" s="32">
        <f>IF(Q7=0.1,"",RANK(Q7,$Q$7:$Q$11,0))</f>
      </c>
      <c r="H7" s="1"/>
      <c r="I7" s="9">
        <f>SUM(I17,K18,)</f>
        <v>0</v>
      </c>
      <c r="J7" s="10" t="s">
        <v>2</v>
      </c>
      <c r="K7" s="10">
        <f>SUM(K17,I18)</f>
        <v>0</v>
      </c>
      <c r="L7" s="54">
        <f>I7-K7</f>
        <v>0</v>
      </c>
      <c r="M7" s="13">
        <f>SUM(M17,O18)</f>
        <v>0</v>
      </c>
      <c r="N7" s="14" t="s">
        <v>2</v>
      </c>
      <c r="O7" s="15">
        <f>SUM(O17,M18)</f>
        <v>0</v>
      </c>
      <c r="P7" s="30"/>
      <c r="Q7" s="121">
        <f>M7+((100+L7)/1000)+(I7/100000)</f>
        <v>0.1</v>
      </c>
      <c r="R7" s="30"/>
      <c r="S7" s="30"/>
      <c r="T7" s="30"/>
      <c r="U7" s="30"/>
    </row>
    <row r="8" spans="1:21" ht="15" thickBot="1">
      <c r="A8" s="19"/>
      <c r="B8" s="19"/>
      <c r="C8" s="11"/>
      <c r="D8" s="35"/>
      <c r="E8" s="30"/>
      <c r="F8" s="8"/>
      <c r="G8" s="130"/>
      <c r="H8" s="30"/>
      <c r="I8" s="11"/>
      <c r="J8" s="12"/>
      <c r="K8" s="12"/>
      <c r="L8" s="30"/>
      <c r="M8" s="16"/>
      <c r="N8" s="17"/>
      <c r="O8" s="18"/>
      <c r="P8" s="30"/>
      <c r="Q8" s="121"/>
      <c r="R8" s="30"/>
      <c r="S8" s="30"/>
      <c r="T8" s="30"/>
      <c r="U8" s="30"/>
    </row>
    <row r="9" spans="1:21" ht="15" thickBot="1">
      <c r="A9" s="19"/>
      <c r="B9" s="19"/>
      <c r="C9" s="9" t="s">
        <v>1</v>
      </c>
      <c r="D9" s="34">
        <v>2</v>
      </c>
      <c r="E9" s="48" t="str">
        <f>IF(B3&lt;6,"leer",IF(I20=6,IF($G$11=2,$H$11,IF($G$9=2,$H$9,$H$7))))</f>
        <v>leer</v>
      </c>
      <c r="F9" s="7"/>
      <c r="G9" s="32">
        <f>IF(Q9=0.1,"",RANK(Q9,$Q$7:$Q$11,0))</f>
      </c>
      <c r="H9" s="1"/>
      <c r="I9" s="9">
        <f>SUM(K17,I19)</f>
        <v>0</v>
      </c>
      <c r="J9" s="10" t="s">
        <v>2</v>
      </c>
      <c r="K9" s="10">
        <f>SUM(I17,K19)</f>
        <v>0</v>
      </c>
      <c r="L9" s="54">
        <f>I9-K9</f>
        <v>0</v>
      </c>
      <c r="M9" s="13">
        <f>SUM(O17,M19)</f>
        <v>0</v>
      </c>
      <c r="N9" s="14" t="s">
        <v>2</v>
      </c>
      <c r="O9" s="15">
        <f>SUM(M17,O19)</f>
        <v>0</v>
      </c>
      <c r="P9" s="30"/>
      <c r="Q9" s="121">
        <f>M9+((100+L9)/1000)+(I9/100000)</f>
        <v>0.1</v>
      </c>
      <c r="R9" s="30"/>
      <c r="S9" s="30"/>
      <c r="T9" s="30"/>
      <c r="U9" s="30"/>
    </row>
    <row r="10" spans="1:21" ht="15" thickBot="1">
      <c r="A10" s="19"/>
      <c r="B10" s="19"/>
      <c r="C10" s="11"/>
      <c r="D10" s="35"/>
      <c r="E10" s="30"/>
      <c r="F10" s="8"/>
      <c r="G10" s="33"/>
      <c r="H10" s="30"/>
      <c r="I10" s="11"/>
      <c r="J10" s="12"/>
      <c r="K10" s="12"/>
      <c r="L10" s="30"/>
      <c r="M10" s="16"/>
      <c r="N10" s="17"/>
      <c r="O10" s="18"/>
      <c r="P10" s="30"/>
      <c r="Q10" s="121"/>
      <c r="R10" s="30"/>
      <c r="S10" s="30"/>
      <c r="T10" s="30"/>
      <c r="U10" s="30"/>
    </row>
    <row r="11" spans="1:21" ht="15" thickBot="1">
      <c r="A11" s="19"/>
      <c r="B11" s="19"/>
      <c r="C11" s="9" t="s">
        <v>1</v>
      </c>
      <c r="D11" s="34">
        <v>3</v>
      </c>
      <c r="E11" s="48" t="str">
        <f>IF(B3&lt;6,"leer",IF(I20=6,IF($G$11=3,$H$11,IF($G$9=3,$H$9,$H$7))))</f>
        <v>leer</v>
      </c>
      <c r="F11" s="7"/>
      <c r="G11" s="32">
        <f>IF(Q11=0.1,"",RANK(Q11,$Q$7:$Q$11,0))</f>
      </c>
      <c r="H11" s="1"/>
      <c r="I11" s="9">
        <f>SUM(,I18,K19)</f>
        <v>0</v>
      </c>
      <c r="J11" s="10" t="s">
        <v>2</v>
      </c>
      <c r="K11" s="10">
        <f>SUM(,K18,I19)</f>
        <v>0</v>
      </c>
      <c r="L11" s="54">
        <f>I11-K11</f>
        <v>0</v>
      </c>
      <c r="M11" s="13">
        <f>SUM(,M18,O19)</f>
        <v>0</v>
      </c>
      <c r="N11" s="14" t="s">
        <v>2</v>
      </c>
      <c r="O11" s="15">
        <f>SUM(O18,M19)</f>
        <v>0</v>
      </c>
      <c r="P11" s="30"/>
      <c r="Q11" s="121">
        <f>M11+((100+L11)/1000)+(I11/100000)</f>
        <v>0.1</v>
      </c>
      <c r="R11" s="30"/>
      <c r="S11" s="30"/>
      <c r="T11" s="30"/>
      <c r="U11" s="30"/>
    </row>
    <row r="12" spans="1:21" ht="3.75" customHeight="1">
      <c r="A12" s="19"/>
      <c r="B12" s="19"/>
      <c r="C12" s="8"/>
      <c r="D12" s="28"/>
      <c r="E12" s="30"/>
      <c r="F12" s="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21"/>
      <c r="R12" s="30"/>
      <c r="S12" s="30"/>
      <c r="T12" s="30"/>
      <c r="U12" s="30"/>
    </row>
    <row r="13" spans="1:21" ht="7.5" customHeight="1" thickBot="1">
      <c r="A13" s="19"/>
      <c r="B13" s="19"/>
      <c r="C13" s="7"/>
      <c r="D13" s="27"/>
      <c r="E13" s="30"/>
      <c r="F13" s="7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121"/>
      <c r="R13" s="30"/>
      <c r="S13" s="30"/>
      <c r="T13" s="30"/>
      <c r="U13" s="30"/>
    </row>
    <row r="14" spans="1:21" ht="19.5" customHeight="1" thickBot="1">
      <c r="A14" s="19"/>
      <c r="B14" s="19"/>
      <c r="C14" s="7"/>
      <c r="D14" s="29"/>
      <c r="E14" s="132" t="s">
        <v>17</v>
      </c>
      <c r="F14" s="133" t="str">
        <f>F4</f>
        <v>A</v>
      </c>
      <c r="G14" s="131"/>
      <c r="H14" s="30"/>
      <c r="I14" s="149" t="s">
        <v>18</v>
      </c>
      <c r="J14" s="150"/>
      <c r="K14" s="151"/>
      <c r="L14" s="30"/>
      <c r="M14" s="30"/>
      <c r="N14" s="30"/>
      <c r="O14" s="30"/>
      <c r="P14" s="30"/>
      <c r="Q14" s="121"/>
      <c r="R14" s="30"/>
      <c r="S14" s="30"/>
      <c r="T14" s="30"/>
      <c r="U14" s="30"/>
    </row>
    <row r="15" spans="1:21" ht="8.25" customHeight="1" thickBot="1">
      <c r="A15" s="19"/>
      <c r="B15" s="19"/>
      <c r="C15" s="7"/>
      <c r="D15" s="37"/>
      <c r="E15" s="30"/>
      <c r="F15" s="38"/>
      <c r="G15" s="30"/>
      <c r="H15" s="30"/>
      <c r="I15" s="123" t="s">
        <v>11</v>
      </c>
      <c r="J15" s="124"/>
      <c r="K15" s="123" t="s">
        <v>11</v>
      </c>
      <c r="L15" s="30"/>
      <c r="M15" s="30"/>
      <c r="N15" s="30"/>
      <c r="O15" s="30"/>
      <c r="P15" s="30"/>
      <c r="Q15" s="121"/>
      <c r="R15" s="30"/>
      <c r="S15" s="30"/>
      <c r="T15" s="30"/>
      <c r="U15" s="30"/>
    </row>
    <row r="16" spans="1:21" ht="15" thickBot="1">
      <c r="A16" s="19"/>
      <c r="B16" s="19"/>
      <c r="C16" s="39" t="s">
        <v>3</v>
      </c>
      <c r="D16" s="42"/>
      <c r="E16" s="43" t="s">
        <v>4</v>
      </c>
      <c r="F16" s="42"/>
      <c r="G16" s="43" t="s">
        <v>4</v>
      </c>
      <c r="H16" s="40" t="s">
        <v>15</v>
      </c>
      <c r="I16" s="136" t="s">
        <v>16</v>
      </c>
      <c r="J16" s="137"/>
      <c r="K16" s="136" t="s">
        <v>16</v>
      </c>
      <c r="L16" s="138"/>
      <c r="M16" s="136" t="s">
        <v>5</v>
      </c>
      <c r="N16" s="137"/>
      <c r="O16" s="136" t="s">
        <v>5</v>
      </c>
      <c r="P16" s="30"/>
      <c r="Q16" s="121"/>
      <c r="R16" s="30"/>
      <c r="S16" s="30"/>
      <c r="T16" s="33"/>
      <c r="U16" s="30"/>
    </row>
    <row r="17" spans="1:21" ht="15" thickBot="1">
      <c r="A17" s="19"/>
      <c r="B17" s="19"/>
      <c r="C17" s="134">
        <v>1</v>
      </c>
      <c r="D17" s="53">
        <v>1</v>
      </c>
      <c r="E17" s="41">
        <f>H7</f>
        <v>0</v>
      </c>
      <c r="F17" s="53">
        <v>2</v>
      </c>
      <c r="G17" s="41">
        <f>H9</f>
        <v>0</v>
      </c>
      <c r="H17" s="129"/>
      <c r="I17" s="139"/>
      <c r="J17" s="140" t="s">
        <v>2</v>
      </c>
      <c r="K17" s="139"/>
      <c r="L17" s="141"/>
      <c r="M17" s="142">
        <f>IF(I17="","",IF(I17&gt;K17,3,IF(I17=K17,1,0)))</f>
      </c>
      <c r="N17" s="140" t="s">
        <v>2</v>
      </c>
      <c r="O17" s="142">
        <f>IF(K17="","",IF(K17&gt;I17,3,IF(K17=I17,1,0)))</f>
      </c>
      <c r="P17" s="30"/>
      <c r="Q17" s="121" t="e">
        <f>M17/10000000</f>
        <v>#VALUE!</v>
      </c>
      <c r="R17" s="30"/>
      <c r="S17" s="30" t="e">
        <f>O17/10000000</f>
        <v>#VALUE!</v>
      </c>
      <c r="T17" s="30"/>
      <c r="U17" s="30"/>
    </row>
    <row r="18" spans="1:21" ht="15" thickBot="1">
      <c r="A18" s="19"/>
      <c r="B18" s="19"/>
      <c r="C18" s="134">
        <v>2</v>
      </c>
      <c r="D18" s="53">
        <v>3</v>
      </c>
      <c r="E18" s="41">
        <f>H11</f>
        <v>0</v>
      </c>
      <c r="F18" s="53">
        <v>1</v>
      </c>
      <c r="G18" s="41">
        <f>H7</f>
        <v>0</v>
      </c>
      <c r="H18" s="129"/>
      <c r="I18" s="139"/>
      <c r="J18" s="140" t="s">
        <v>2</v>
      </c>
      <c r="K18" s="139"/>
      <c r="L18" s="143"/>
      <c r="M18" s="142">
        <f>IF(I18="","",IF(I18&gt;K18,3,IF(I18=K18,1,0)))</f>
      </c>
      <c r="N18" s="140" t="s">
        <v>2</v>
      </c>
      <c r="O18" s="142">
        <f>IF(K18="","",IF(K18&gt;I18,3,IF(K18=I18,1,0)))</f>
      </c>
      <c r="P18" s="30"/>
      <c r="Q18" s="121" t="e">
        <f>M18/10000000</f>
        <v>#VALUE!</v>
      </c>
      <c r="R18" s="30"/>
      <c r="S18" s="30" t="e">
        <f>O18/10000000</f>
        <v>#VALUE!</v>
      </c>
      <c r="T18" s="30"/>
      <c r="U18" s="30"/>
    </row>
    <row r="19" spans="1:21" ht="15" thickBot="1">
      <c r="A19" s="19"/>
      <c r="B19" s="19"/>
      <c r="C19" s="134">
        <v>3</v>
      </c>
      <c r="D19" s="53">
        <v>2</v>
      </c>
      <c r="E19" s="41">
        <f>H9</f>
        <v>0</v>
      </c>
      <c r="F19" s="53">
        <v>3</v>
      </c>
      <c r="G19" s="41">
        <f>H11</f>
        <v>0</v>
      </c>
      <c r="H19" s="129"/>
      <c r="I19" s="139"/>
      <c r="J19" s="140" t="s">
        <v>2</v>
      </c>
      <c r="K19" s="139"/>
      <c r="L19" s="144"/>
      <c r="M19" s="142">
        <f>IF(I19="","",IF(I19&gt;K19,3,IF(I19=K19,1,0)))</f>
      </c>
      <c r="N19" s="140" t="s">
        <v>2</v>
      </c>
      <c r="O19" s="142">
        <f>IF(K19="","",IF(K19&gt;I19,3,IF(K19=I19,1,0)))</f>
      </c>
      <c r="P19" s="30"/>
      <c r="Q19" s="121" t="e">
        <f>M19/10000000</f>
        <v>#VALUE!</v>
      </c>
      <c r="R19" s="30"/>
      <c r="S19" s="30" t="e">
        <f>O19/10000000</f>
        <v>#VALUE!</v>
      </c>
      <c r="T19" s="30"/>
      <c r="U19" s="30"/>
    </row>
    <row r="20" spans="1:21" ht="14.25" hidden="1">
      <c r="A20" s="19"/>
      <c r="B20" s="19"/>
      <c r="C20" s="30"/>
      <c r="D20" s="30"/>
      <c r="E20" s="30"/>
      <c r="F20" s="30"/>
      <c r="G20" s="30"/>
      <c r="H20" s="30"/>
      <c r="I20" s="30">
        <f>COUNT(I17:I19,K17:K19)</f>
        <v>0</v>
      </c>
      <c r="J20" s="30"/>
      <c r="K20" s="30"/>
      <c r="L20" s="30"/>
      <c r="M20" s="30"/>
      <c r="N20" s="30"/>
      <c r="O20" s="30"/>
      <c r="P20" s="30"/>
      <c r="Q20" s="121"/>
      <c r="R20" s="30"/>
      <c r="S20" s="30"/>
      <c r="T20" s="30"/>
      <c r="U20" s="30"/>
    </row>
    <row r="21" spans="1:21" ht="6.75" customHeight="1">
      <c r="A21" s="19"/>
      <c r="B21" s="1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21"/>
      <c r="R21" s="30"/>
      <c r="S21" s="30"/>
      <c r="T21" s="30"/>
      <c r="U21" s="30"/>
    </row>
    <row r="22" spans="1:21" ht="10.5" customHeight="1">
      <c r="A22" s="19"/>
      <c r="B22" s="19"/>
      <c r="C22" s="30"/>
      <c r="D22" s="30"/>
      <c r="E22" s="50"/>
      <c r="F22" s="30"/>
      <c r="G22" s="52"/>
      <c r="H22" s="30"/>
      <c r="I22" s="30"/>
      <c r="J22" s="30"/>
      <c r="K22" s="127"/>
      <c r="L22" s="30"/>
      <c r="M22" s="30"/>
      <c r="N22" s="30"/>
      <c r="O22" s="30"/>
      <c r="P22" s="30"/>
      <c r="Q22" s="121"/>
      <c r="R22" s="30"/>
      <c r="S22" s="30"/>
      <c r="T22" s="30"/>
      <c r="U22" s="30"/>
    </row>
    <row r="23" spans="1:21" ht="13.5" customHeight="1">
      <c r="A23" s="19"/>
      <c r="B23" s="19"/>
      <c r="C23" s="30"/>
      <c r="D23" s="30"/>
      <c r="E23" s="51"/>
      <c r="F23" s="30"/>
      <c r="G23" s="51"/>
      <c r="H23" s="30"/>
      <c r="I23" s="30"/>
      <c r="J23" s="30"/>
      <c r="K23" s="30"/>
      <c r="L23" s="30"/>
      <c r="M23" s="30"/>
      <c r="N23" s="30"/>
      <c r="O23" s="30"/>
      <c r="P23" s="30"/>
      <c r="Q23" s="121"/>
      <c r="R23" s="30"/>
      <c r="S23" s="30"/>
      <c r="T23" s="30"/>
      <c r="U23" s="30"/>
    </row>
    <row r="24" spans="1:21" ht="10.5" customHeight="1">
      <c r="A24" s="19"/>
      <c r="B24" s="19"/>
      <c r="C24" s="30"/>
      <c r="D24" s="30"/>
      <c r="E24" s="30"/>
      <c r="F24" s="30"/>
      <c r="G24" s="51"/>
      <c r="H24" s="30"/>
      <c r="I24" s="30"/>
      <c r="J24" s="30"/>
      <c r="K24" s="30"/>
      <c r="L24" s="30"/>
      <c r="M24" s="30"/>
      <c r="N24" s="30"/>
      <c r="O24" s="30"/>
      <c r="P24" s="30"/>
      <c r="Q24" s="121"/>
      <c r="R24" s="30"/>
      <c r="S24" s="30"/>
      <c r="T24" s="30"/>
      <c r="U24" s="30"/>
    </row>
    <row r="25" spans="1:21" ht="14.25">
      <c r="A25" s="19"/>
      <c r="B25" s="1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21"/>
      <c r="R25" s="30"/>
      <c r="S25" s="30"/>
      <c r="T25" s="30"/>
      <c r="U25" s="30"/>
    </row>
    <row r="26" spans="1:21" ht="14.25">
      <c r="A26" s="19"/>
      <c r="B26" s="1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21"/>
      <c r="R26" s="30"/>
      <c r="S26" s="30"/>
      <c r="T26" s="30"/>
      <c r="U26" s="30"/>
    </row>
    <row r="27" spans="1:21" ht="14.25">
      <c r="A27" s="19"/>
      <c r="B27" s="1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21"/>
      <c r="R27" s="30"/>
      <c r="S27" s="30"/>
      <c r="T27" s="30"/>
      <c r="U27" s="30"/>
    </row>
    <row r="28" spans="1:21" ht="14.25">
      <c r="A28" s="19"/>
      <c r="B28" s="1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21"/>
      <c r="R28" s="30"/>
      <c r="S28" s="30"/>
      <c r="T28" s="30"/>
      <c r="U28" s="30"/>
    </row>
    <row r="29" spans="1:21" ht="14.25">
      <c r="A29" s="19"/>
      <c r="B29" s="1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21"/>
      <c r="R29" s="30"/>
      <c r="S29" s="30"/>
      <c r="T29" s="30"/>
      <c r="U29" s="30"/>
    </row>
    <row r="30" spans="1:21" ht="14.25">
      <c r="A30" s="19"/>
      <c r="B30" s="1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21"/>
      <c r="R30" s="30"/>
      <c r="S30" s="30"/>
      <c r="T30" s="30"/>
      <c r="U30" s="30"/>
    </row>
    <row r="31" spans="1:21" ht="14.25">
      <c r="A31" s="19"/>
      <c r="B31" s="1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21"/>
      <c r="R31" s="30"/>
      <c r="S31" s="30"/>
      <c r="T31" s="30"/>
      <c r="U31" s="30"/>
    </row>
    <row r="32" spans="1:21" ht="14.25">
      <c r="A32" s="19"/>
      <c r="B32" s="1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1"/>
      <c r="R32" s="30"/>
      <c r="S32" s="30"/>
      <c r="T32" s="30"/>
      <c r="U32" s="30"/>
    </row>
    <row r="33" spans="1:21" ht="14.25">
      <c r="A33" s="19"/>
      <c r="B33" s="1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1"/>
      <c r="R33" s="30"/>
      <c r="S33" s="30"/>
      <c r="T33" s="30"/>
      <c r="U33" s="30"/>
    </row>
    <row r="34" spans="16:21" ht="14.25">
      <c r="P34" s="30"/>
      <c r="Q34" s="121"/>
      <c r="R34" s="30"/>
      <c r="S34" s="30"/>
      <c r="T34" s="30"/>
      <c r="U34" s="30"/>
    </row>
    <row r="35" spans="16:21" ht="14.25">
      <c r="P35" s="30"/>
      <c r="Q35" s="121"/>
      <c r="R35" s="30"/>
      <c r="S35" s="30"/>
      <c r="T35" s="30"/>
      <c r="U35" s="30"/>
    </row>
    <row r="36" spans="16:21" ht="14.25">
      <c r="P36" s="30"/>
      <c r="Q36" s="121"/>
      <c r="R36" s="30"/>
      <c r="S36" s="30"/>
      <c r="T36" s="30"/>
      <c r="U36" s="30"/>
    </row>
    <row r="37" spans="16:21" ht="14.25">
      <c r="P37" s="30"/>
      <c r="Q37" s="121"/>
      <c r="R37" s="30"/>
      <c r="S37" s="30"/>
      <c r="T37" s="30"/>
      <c r="U37" s="30"/>
    </row>
    <row r="38" spans="16:21" ht="14.25">
      <c r="P38" s="30"/>
      <c r="Q38" s="121"/>
      <c r="R38" s="30"/>
      <c r="S38" s="30"/>
      <c r="T38" s="30"/>
      <c r="U38" s="30"/>
    </row>
    <row r="39" spans="16:21" ht="14.25">
      <c r="P39" s="30"/>
      <c r="Q39" s="121"/>
      <c r="R39" s="30"/>
      <c r="S39" s="30"/>
      <c r="T39" s="30"/>
      <c r="U39" s="30"/>
    </row>
    <row r="40" spans="16:21" ht="14.25">
      <c r="P40" s="30"/>
      <c r="Q40" s="121"/>
      <c r="R40" s="30"/>
      <c r="S40" s="30"/>
      <c r="T40" s="30"/>
      <c r="U40" s="30"/>
    </row>
  </sheetData>
  <sheetProtection password="98AF" sheet="1" objects="1" scenarios="1" selectLockedCells="1"/>
  <mergeCells count="5">
    <mergeCell ref="B2:P2"/>
    <mergeCell ref="I4:K4"/>
    <mergeCell ref="I3:K3"/>
    <mergeCell ref="M4:O4"/>
    <mergeCell ref="I14:K14"/>
  </mergeCells>
  <conditionalFormatting sqref="B2:P2">
    <cfRule type="cellIs" priority="2" dxfId="11" operator="equal" stopIfTrue="1">
      <formula>"In diesem Fall bitte die Platzierung manuell eintragen!"</formula>
    </cfRule>
    <cfRule type="cellIs" priority="3" dxfId="9" operator="equal" stopIfTrue="1">
      <formula>"Die Platzierung ermittelt sich aus der Reihenfolge -  1. Spielpunkte,  2. Tor-/Balldifferenz,  3. erzielte Tore/punkte,  4. direkter Vergleich!"</formula>
    </cfRule>
  </conditionalFormatting>
  <conditionalFormatting sqref="E7 E9 E11">
    <cfRule type="cellIs" priority="4" dxfId="2" operator="equal" stopIfTrue="1">
      <formula>"leer"</formula>
    </cfRule>
    <cfRule type="cellIs" priority="5" dxfId="2" operator="equal" stopIfTrue="1">
      <formula>FALSE</formula>
    </cfRule>
  </conditionalFormatting>
  <conditionalFormatting sqref="E17:E19 G17:G19">
    <cfRule type="cellIs" priority="6" dxfId="6" operator="equal" stopIfTrue="1">
      <formula>0</formula>
    </cfRule>
  </conditionalFormatting>
  <conditionalFormatting sqref="H17:H19">
    <cfRule type="cellIs" priority="7" dxfId="5" operator="equal" stopIfTrue="1">
      <formula>0</formula>
    </cfRule>
  </conditionalFormatting>
  <conditionalFormatting sqref="F14">
    <cfRule type="cellIs" priority="1" dxfId="4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  <ignoredErrors>
    <ignoredError sqref="G18 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T42"/>
  <sheetViews>
    <sheetView showGridLines="0" showRowColHeaders="0" showOutlineSymbols="0" zoomScale="170" zoomScaleNormal="170" zoomScalePageLayoutView="0" workbookViewId="0" topLeftCell="A16">
      <selection activeCell="D25" sqref="D25"/>
    </sheetView>
  </sheetViews>
  <sheetFormatPr defaultColWidth="11.421875" defaultRowHeight="12.75"/>
  <cols>
    <col min="1" max="1" width="2.140625" style="2" customWidth="1"/>
    <col min="2" max="2" width="3.140625" style="2" customWidth="1"/>
    <col min="3" max="3" width="2.421875" style="2" customWidth="1"/>
    <col min="4" max="4" width="15.8515625" style="2" bestFit="1" customWidth="1"/>
    <col min="5" max="5" width="2.57421875" style="2" customWidth="1"/>
    <col min="6" max="6" width="15.140625" style="2" customWidth="1"/>
    <col min="7" max="7" width="15.8515625" style="2" bestFit="1" customWidth="1"/>
    <col min="8" max="8" width="3.140625" style="4" bestFit="1" customWidth="1"/>
    <col min="9" max="9" width="1.57421875" style="2" bestFit="1" customWidth="1"/>
    <col min="10" max="10" width="3.140625" style="3" bestFit="1" customWidth="1"/>
    <col min="11" max="11" width="5.57421875" style="3" customWidth="1"/>
    <col min="12" max="12" width="2.8515625" style="2" customWidth="1"/>
    <col min="13" max="13" width="1.57421875" style="2" bestFit="1" customWidth="1"/>
    <col min="14" max="14" width="2.421875" style="2" customWidth="1"/>
    <col min="15" max="15" width="2.28125" style="2" customWidth="1"/>
    <col min="16" max="16" width="13.00390625" style="6" hidden="1" customWidth="1"/>
    <col min="17" max="17" width="0.71875" style="6" hidden="1" customWidth="1"/>
    <col min="18" max="18" width="13.00390625" style="2" hidden="1" customWidth="1"/>
    <col min="19" max="19" width="1.7109375" style="2" customWidth="1"/>
    <col min="20" max="16384" width="11.421875" style="2" customWidth="1"/>
  </cols>
  <sheetData>
    <row r="1" ht="14.25" customHeight="1"/>
    <row r="2" spans="2:16" ht="12.75">
      <c r="B2" s="145" t="str">
        <f>IF(C3&lt;3,"Die Platzierung ermittelt sich aus der Reihenfolge -  1. Spielpunkte,  2. Tor-/Balldifferenz,  3. erzielte Tore/Punkte,  4. direkter Vergleich!",IF(B3&lt;6,"In diesem Fall bitte die Platzierung manuell eintragen!","Die Platzierung ermittelt sich aus der Reihenfolge -  1. Spielpunkte,  2. Tor-/Balldifferenz,  3. erzielte Tore/Punkte,  4. direkter Vergleich!"))</f>
        <v>Die Platzierung ermittelt sich aus der Reihenfolge -  1. Spielpunkte,  2. Tor-/Balldifferenz,  3. erzielte Tore/Punkte,  4. direkter Vergleich!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2:3" ht="12.75" hidden="1">
      <c r="B3" s="2">
        <f>'3er Staffel'!B3</f>
        <v>0</v>
      </c>
      <c r="C3" s="2">
        <f>'3er Staffel'!C3</f>
        <v>0</v>
      </c>
    </row>
    <row r="4" ht="5.25" customHeight="1"/>
    <row r="5" spans="1:20" ht="3" customHeight="1">
      <c r="A5" s="55"/>
      <c r="B5" s="55"/>
      <c r="C5" s="55"/>
      <c r="D5" s="55"/>
      <c r="E5" s="55"/>
      <c r="F5" s="55"/>
      <c r="G5" s="55"/>
      <c r="H5" s="155"/>
      <c r="I5" s="155"/>
      <c r="J5" s="155"/>
      <c r="K5" s="56"/>
      <c r="L5" s="55"/>
      <c r="M5" s="55"/>
      <c r="N5" s="55"/>
      <c r="O5" s="55"/>
      <c r="P5" s="57"/>
      <c r="Q5" s="57"/>
      <c r="R5" s="55"/>
      <c r="S5" s="55"/>
      <c r="T5" s="55"/>
    </row>
    <row r="6" spans="1:20" s="5" customFormat="1" ht="15" customHeight="1">
      <c r="A6" s="55"/>
      <c r="B6" s="58"/>
      <c r="C6" s="58"/>
      <c r="D6" s="83" t="s">
        <v>0</v>
      </c>
      <c r="E6" s="58"/>
      <c r="F6" s="60" t="s">
        <v>7</v>
      </c>
      <c r="G6" s="61" t="s">
        <v>13</v>
      </c>
      <c r="H6" s="154" t="s">
        <v>9</v>
      </c>
      <c r="I6" s="154"/>
      <c r="J6" s="154"/>
      <c r="K6" s="61" t="s">
        <v>8</v>
      </c>
      <c r="L6" s="156" t="s">
        <v>10</v>
      </c>
      <c r="M6" s="156"/>
      <c r="N6" s="156"/>
      <c r="O6" s="58"/>
      <c r="P6" s="63"/>
      <c r="Q6" s="63"/>
      <c r="R6" s="64"/>
      <c r="S6" s="58"/>
      <c r="T6" s="58"/>
    </row>
    <row r="7" spans="1:20" s="5" customFormat="1" ht="10.5" customHeight="1">
      <c r="A7" s="55"/>
      <c r="B7" s="58"/>
      <c r="C7" s="58"/>
      <c r="D7" s="59"/>
      <c r="E7" s="58"/>
      <c r="F7" s="60"/>
      <c r="G7" s="84"/>
      <c r="H7" s="62"/>
      <c r="I7" s="62"/>
      <c r="J7" s="62"/>
      <c r="K7" s="65"/>
      <c r="L7" s="62"/>
      <c r="M7" s="62"/>
      <c r="N7" s="62"/>
      <c r="O7" s="58"/>
      <c r="P7" s="63"/>
      <c r="Q7" s="63"/>
      <c r="R7" s="64"/>
      <c r="S7" s="58"/>
      <c r="T7" s="58"/>
    </row>
    <row r="8" spans="1:20" s="5" customFormat="1" ht="2.25" customHeight="1" thickBot="1">
      <c r="A8" s="55"/>
      <c r="B8" s="58"/>
      <c r="C8" s="58"/>
      <c r="D8" s="66"/>
      <c r="E8" s="58"/>
      <c r="F8" s="60"/>
      <c r="G8" s="67"/>
      <c r="H8" s="62"/>
      <c r="I8" s="62"/>
      <c r="J8" s="62"/>
      <c r="K8" s="65"/>
      <c r="L8" s="62"/>
      <c r="M8" s="62"/>
      <c r="N8" s="62"/>
      <c r="O8" s="58"/>
      <c r="P8" s="63"/>
      <c r="Q8" s="63"/>
      <c r="R8" s="64"/>
      <c r="S8" s="58"/>
      <c r="T8" s="58"/>
    </row>
    <row r="9" spans="1:20" ht="13.5" thickBot="1">
      <c r="A9" s="55"/>
      <c r="B9" s="85" t="s">
        <v>1</v>
      </c>
      <c r="C9" s="86">
        <v>1</v>
      </c>
      <c r="D9" s="116" t="str">
        <f>'3er Staffel'!E7</f>
        <v>leer</v>
      </c>
      <c r="E9" s="56"/>
      <c r="F9" s="87">
        <f>IF(P9=0.1,"",RANK(P9,$P$9:$P$13,0))</f>
      </c>
      <c r="G9" s="68">
        <f>'3er Staffel'!H7</f>
        <v>0</v>
      </c>
      <c r="H9" s="88">
        <f>SUM(H19,J20,)</f>
        <v>0</v>
      </c>
      <c r="I9" s="85" t="s">
        <v>2</v>
      </c>
      <c r="J9" s="85">
        <f>SUM(J19,H20)</f>
        <v>0</v>
      </c>
      <c r="K9" s="69">
        <f>H9-J9</f>
        <v>0</v>
      </c>
      <c r="L9" s="89">
        <f>SUM(L19,N20)</f>
        <v>0</v>
      </c>
      <c r="M9" s="90" t="s">
        <v>2</v>
      </c>
      <c r="N9" s="91">
        <f>SUM(N19,L20)</f>
        <v>0</v>
      </c>
      <c r="O9" s="70"/>
      <c r="P9" s="70">
        <f>L9+((100+K9)/1000)+(H9/100000)</f>
        <v>0.1</v>
      </c>
      <c r="Q9" s="70"/>
      <c r="R9" s="70"/>
      <c r="S9" s="70"/>
      <c r="T9" s="70"/>
    </row>
    <row r="10" spans="1:20" ht="13.5" thickBot="1">
      <c r="A10" s="55"/>
      <c r="B10" s="92"/>
      <c r="C10" s="93"/>
      <c r="D10" s="70"/>
      <c r="E10" s="71"/>
      <c r="F10" s="70"/>
      <c r="G10" s="70"/>
      <c r="H10" s="94"/>
      <c r="I10" s="92"/>
      <c r="J10" s="92"/>
      <c r="K10" s="70"/>
      <c r="L10" s="95"/>
      <c r="M10" s="71"/>
      <c r="N10" s="96"/>
      <c r="O10" s="70"/>
      <c r="P10" s="70"/>
      <c r="Q10" s="70"/>
      <c r="R10" s="70"/>
      <c r="S10" s="70"/>
      <c r="T10" s="70"/>
    </row>
    <row r="11" spans="1:20" ht="13.5" thickBot="1">
      <c r="A11" s="55"/>
      <c r="B11" s="97" t="s">
        <v>1</v>
      </c>
      <c r="C11" s="86">
        <v>2</v>
      </c>
      <c r="D11" s="116" t="str">
        <f>'3er Staffel'!E9</f>
        <v>leer</v>
      </c>
      <c r="E11" s="56"/>
      <c r="F11" s="87">
        <f>IF(P11=0.1,"",RANK(P11,$P$9:$P$13,0))</f>
      </c>
      <c r="G11" s="68">
        <f>'3er Staffel'!H9</f>
        <v>0</v>
      </c>
      <c r="H11" s="98">
        <f>SUM(J19,H21)</f>
        <v>0</v>
      </c>
      <c r="I11" s="97" t="s">
        <v>2</v>
      </c>
      <c r="J11" s="97">
        <f>SUM(H19,J21)</f>
        <v>0</v>
      </c>
      <c r="K11" s="69">
        <f>H11-J11</f>
        <v>0</v>
      </c>
      <c r="L11" s="89">
        <f>SUM(N19,L21)</f>
        <v>0</v>
      </c>
      <c r="M11" s="90" t="s">
        <v>2</v>
      </c>
      <c r="N11" s="91">
        <f>SUM(L19,N21)</f>
        <v>0</v>
      </c>
      <c r="O11" s="70"/>
      <c r="P11" s="70">
        <f>L11+((100+K11)/1000)+(H11/100000)</f>
        <v>0.1</v>
      </c>
      <c r="Q11" s="70"/>
      <c r="R11" s="70"/>
      <c r="S11" s="70"/>
      <c r="T11" s="70"/>
    </row>
    <row r="12" spans="1:20" ht="13.5" thickBot="1">
      <c r="A12" s="55"/>
      <c r="B12" s="92"/>
      <c r="C12" s="93"/>
      <c r="D12" s="70"/>
      <c r="E12" s="71"/>
      <c r="F12" s="70"/>
      <c r="G12" s="70"/>
      <c r="H12" s="94"/>
      <c r="I12" s="92"/>
      <c r="J12" s="92"/>
      <c r="K12" s="70"/>
      <c r="L12" s="95"/>
      <c r="M12" s="71"/>
      <c r="N12" s="96"/>
      <c r="O12" s="70"/>
      <c r="P12" s="70"/>
      <c r="Q12" s="70"/>
      <c r="R12" s="70"/>
      <c r="S12" s="70"/>
      <c r="T12" s="70"/>
    </row>
    <row r="13" spans="1:20" ht="13.5" thickBot="1">
      <c r="A13" s="55"/>
      <c r="B13" s="97" t="s">
        <v>1</v>
      </c>
      <c r="C13" s="86">
        <v>3</v>
      </c>
      <c r="D13" s="116" t="str">
        <f>'3er Staffel'!E11</f>
        <v>leer</v>
      </c>
      <c r="E13" s="56"/>
      <c r="F13" s="87">
        <f>IF(P13=0.1,"",RANK(P13,$P$9:$P$13,0))</f>
      </c>
      <c r="G13" s="68">
        <f>'3er Staffel'!H11</f>
        <v>0</v>
      </c>
      <c r="H13" s="98">
        <f>SUM(,H20,J21)</f>
        <v>0</v>
      </c>
      <c r="I13" s="97" t="s">
        <v>2</v>
      </c>
      <c r="J13" s="97">
        <f>SUM(,J20,H21)</f>
        <v>0</v>
      </c>
      <c r="K13" s="69">
        <f>H13-J13</f>
        <v>0</v>
      </c>
      <c r="L13" s="89">
        <f>SUM(,L20,N21)</f>
        <v>0</v>
      </c>
      <c r="M13" s="90" t="s">
        <v>2</v>
      </c>
      <c r="N13" s="91">
        <f>SUM(N20,L21)</f>
        <v>0</v>
      </c>
      <c r="O13" s="70"/>
      <c r="P13" s="70">
        <f>L13+((100+K13)/1000)+(H13/100000)</f>
        <v>0.1</v>
      </c>
      <c r="Q13" s="70"/>
      <c r="R13" s="70"/>
      <c r="S13" s="70"/>
      <c r="T13" s="70"/>
    </row>
    <row r="14" spans="1:20" ht="3.75" customHeight="1">
      <c r="A14" s="55"/>
      <c r="B14" s="71"/>
      <c r="C14" s="73"/>
      <c r="D14" s="70"/>
      <c r="E14" s="71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12.75" customHeight="1">
      <c r="A15" s="55"/>
      <c r="B15" s="56"/>
      <c r="C15" s="74"/>
      <c r="D15" s="70"/>
      <c r="E15" s="56"/>
      <c r="F15" s="75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19.5" customHeight="1">
      <c r="A16" s="55"/>
      <c r="B16" s="56"/>
      <c r="C16" s="76"/>
      <c r="D16" s="152" t="s">
        <v>0</v>
      </c>
      <c r="E16" s="153"/>
      <c r="F16" s="153"/>
      <c r="G16" s="70"/>
      <c r="H16" s="157"/>
      <c r="I16" s="158"/>
      <c r="J16" s="158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8.25" customHeight="1" thickBot="1">
      <c r="A17" s="55"/>
      <c r="B17" s="56"/>
      <c r="C17" s="77"/>
      <c r="D17" s="70"/>
      <c r="E17" s="78"/>
      <c r="F17" s="70"/>
      <c r="G17" s="70"/>
      <c r="H17" s="117"/>
      <c r="I17" s="118"/>
      <c r="J17" s="117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13.5" thickBot="1">
      <c r="A18" s="55"/>
      <c r="B18" s="99" t="s">
        <v>3</v>
      </c>
      <c r="C18" s="100"/>
      <c r="D18" s="101" t="s">
        <v>4</v>
      </c>
      <c r="E18" s="100"/>
      <c r="F18" s="101" t="s">
        <v>4</v>
      </c>
      <c r="G18" s="102" t="s">
        <v>15</v>
      </c>
      <c r="H18" s="103" t="s">
        <v>5</v>
      </c>
      <c r="I18" s="104"/>
      <c r="J18" s="103" t="s">
        <v>5</v>
      </c>
      <c r="K18" s="105"/>
      <c r="L18" s="103" t="s">
        <v>6</v>
      </c>
      <c r="M18" s="99"/>
      <c r="N18" s="103" t="s">
        <v>6</v>
      </c>
      <c r="O18" s="70"/>
      <c r="P18" s="70"/>
      <c r="Q18" s="70"/>
      <c r="R18" s="70"/>
      <c r="S18" s="72"/>
      <c r="T18" s="70"/>
    </row>
    <row r="19" spans="1:20" ht="12.75">
      <c r="A19" s="55"/>
      <c r="B19" s="106">
        <v>1</v>
      </c>
      <c r="C19" s="107">
        <v>1</v>
      </c>
      <c r="D19" s="108">
        <f>G9</f>
        <v>0</v>
      </c>
      <c r="E19" s="107">
        <v>2</v>
      </c>
      <c r="F19" s="108">
        <f>G11</f>
        <v>0</v>
      </c>
      <c r="G19" s="108">
        <f>G13</f>
        <v>0</v>
      </c>
      <c r="H19" s="112">
        <f>IF('3er Staffel'!I17="","",'3er Staffel'!I17)</f>
      </c>
      <c r="I19" s="109" t="s">
        <v>2</v>
      </c>
      <c r="J19" s="112">
        <f>IF('3er Staffel'!K17="","",'3er Staffel'!K17)</f>
      </c>
      <c r="K19" s="110"/>
      <c r="L19" s="111">
        <f>'3er Staffel'!M17</f>
      </c>
      <c r="M19" s="109" t="s">
        <v>2</v>
      </c>
      <c r="N19" s="111">
        <f>'3er Staffel'!O17</f>
      </c>
      <c r="O19" s="70"/>
      <c r="P19" s="70" t="e">
        <f>L19/10000000</f>
        <v>#VALUE!</v>
      </c>
      <c r="Q19" s="70"/>
      <c r="R19" s="70" t="e">
        <f>N19/10000000</f>
        <v>#VALUE!</v>
      </c>
      <c r="S19" s="70"/>
      <c r="T19" s="70"/>
    </row>
    <row r="20" spans="1:20" ht="12.75">
      <c r="A20" s="55"/>
      <c r="B20" s="113">
        <v>2</v>
      </c>
      <c r="C20" s="114">
        <v>3</v>
      </c>
      <c r="D20" s="68">
        <f>G13</f>
        <v>0</v>
      </c>
      <c r="E20" s="114">
        <v>1</v>
      </c>
      <c r="F20" s="68">
        <f>G9</f>
        <v>0</v>
      </c>
      <c r="G20" s="68">
        <f>G11</f>
        <v>0</v>
      </c>
      <c r="H20" s="112">
        <f>IF('3er Staffel'!I18="","",'3er Staffel'!I18)</f>
      </c>
      <c r="I20" s="109" t="s">
        <v>2</v>
      </c>
      <c r="J20" s="112">
        <f>IF('3er Staffel'!K18="","",'3er Staffel'!K18)</f>
      </c>
      <c r="K20" s="110"/>
      <c r="L20" s="111">
        <f>'3er Staffel'!M18</f>
      </c>
      <c r="M20" s="109" t="s">
        <v>2</v>
      </c>
      <c r="N20" s="111">
        <f>'3er Staffel'!O18</f>
      </c>
      <c r="O20" s="70"/>
      <c r="P20" s="70" t="e">
        <f>L20/10000000</f>
        <v>#VALUE!</v>
      </c>
      <c r="Q20" s="70"/>
      <c r="R20" s="70" t="e">
        <f>N20/10000000</f>
        <v>#VALUE!</v>
      </c>
      <c r="S20" s="70"/>
      <c r="T20" s="70"/>
    </row>
    <row r="21" spans="1:20" ht="12.75">
      <c r="A21" s="55"/>
      <c r="B21" s="113">
        <v>3</v>
      </c>
      <c r="C21" s="114">
        <v>2</v>
      </c>
      <c r="D21" s="68">
        <f>G11</f>
        <v>0</v>
      </c>
      <c r="E21" s="114">
        <v>3</v>
      </c>
      <c r="F21" s="68">
        <f>G13</f>
        <v>0</v>
      </c>
      <c r="G21" s="68">
        <f>G9</f>
        <v>0</v>
      </c>
      <c r="H21" s="112">
        <f>IF('3er Staffel'!I19="","",'3er Staffel'!I19)</f>
      </c>
      <c r="I21" s="109" t="s">
        <v>2</v>
      </c>
      <c r="J21" s="112">
        <f>IF('3er Staffel'!K19="","",'3er Staffel'!K19)</f>
      </c>
      <c r="K21" s="115"/>
      <c r="L21" s="111">
        <f>'3er Staffel'!M19</f>
      </c>
      <c r="M21" s="109" t="s">
        <v>2</v>
      </c>
      <c r="N21" s="111">
        <f>'3er Staffel'!O19</f>
      </c>
      <c r="O21" s="70"/>
      <c r="P21" s="70" t="e">
        <f>L21/10000000</f>
        <v>#VALUE!</v>
      </c>
      <c r="Q21" s="70"/>
      <c r="R21" s="70" t="e">
        <f>N21/10000000</f>
        <v>#VALUE!</v>
      </c>
      <c r="S21" s="70"/>
      <c r="T21" s="70"/>
    </row>
    <row r="22" spans="1:20" ht="12.75" hidden="1">
      <c r="A22" s="55"/>
      <c r="B22" s="70"/>
      <c r="C22" s="70"/>
      <c r="D22" s="70"/>
      <c r="E22" s="70"/>
      <c r="F22" s="70"/>
      <c r="G22" s="70"/>
      <c r="H22" s="70">
        <f>COUNT(H19:H21,J19:J21)</f>
        <v>0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6.75" customHeight="1">
      <c r="A23" s="55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0.5" customHeight="1">
      <c r="A24" s="55"/>
      <c r="B24" s="70"/>
      <c r="C24" s="70"/>
      <c r="D24" s="79"/>
      <c r="E24" s="70"/>
      <c r="F24" s="8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>
      <c r="A25" s="55"/>
      <c r="B25" s="70"/>
      <c r="C25" s="70"/>
      <c r="D25" s="128" t="s">
        <v>14</v>
      </c>
      <c r="E25" s="70"/>
      <c r="F25" s="81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 ht="10.5" customHeight="1">
      <c r="A26" s="55"/>
      <c r="B26" s="70"/>
      <c r="C26" s="70"/>
      <c r="D26" s="70"/>
      <c r="E26" s="70"/>
      <c r="F26" s="81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1:20" ht="12.75">
      <c r="A27" s="5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12.75">
      <c r="A28" s="5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12.75">
      <c r="A29" s="5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2.75">
      <c r="A30" s="5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12.75">
      <c r="A31" s="55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12.75">
      <c r="A32" s="55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2.75">
      <c r="A33" s="55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ht="12.75">
      <c r="A34" s="55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2.75">
      <c r="A35" s="5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0" ht="12.75">
      <c r="A36" s="55"/>
      <c r="B36" s="55"/>
      <c r="C36" s="55"/>
      <c r="D36" s="55"/>
      <c r="E36" s="55"/>
      <c r="F36" s="55"/>
      <c r="G36" s="55"/>
      <c r="H36" s="82"/>
      <c r="I36" s="55"/>
      <c r="J36" s="56"/>
      <c r="K36" s="56"/>
      <c r="L36" s="55"/>
      <c r="M36" s="55"/>
      <c r="N36" s="55"/>
      <c r="O36" s="70"/>
      <c r="P36" s="70"/>
      <c r="Q36" s="70"/>
      <c r="R36" s="70"/>
      <c r="S36" s="70"/>
      <c r="T36" s="70"/>
    </row>
    <row r="37" spans="1:20" ht="12.75">
      <c r="A37" s="55"/>
      <c r="B37" s="55"/>
      <c r="C37" s="55"/>
      <c r="D37" s="55"/>
      <c r="E37" s="55"/>
      <c r="F37" s="55"/>
      <c r="G37" s="55"/>
      <c r="H37" s="82"/>
      <c r="I37" s="55"/>
      <c r="J37" s="56"/>
      <c r="K37" s="56"/>
      <c r="L37" s="55"/>
      <c r="M37" s="55"/>
      <c r="N37" s="55"/>
      <c r="O37" s="70"/>
      <c r="P37" s="70"/>
      <c r="Q37" s="70"/>
      <c r="R37" s="70"/>
      <c r="S37" s="70"/>
      <c r="T37" s="70"/>
    </row>
    <row r="38" spans="1:20" ht="12.75">
      <c r="A38" s="55"/>
      <c r="B38" s="55"/>
      <c r="C38" s="55"/>
      <c r="D38" s="55"/>
      <c r="E38" s="55"/>
      <c r="F38" s="55"/>
      <c r="G38" s="55"/>
      <c r="H38" s="82"/>
      <c r="I38" s="55"/>
      <c r="J38" s="56"/>
      <c r="K38" s="56"/>
      <c r="L38" s="55"/>
      <c r="M38" s="55"/>
      <c r="N38" s="55"/>
      <c r="O38" s="70"/>
      <c r="P38" s="70"/>
      <c r="Q38" s="70"/>
      <c r="R38" s="70"/>
      <c r="S38" s="70"/>
      <c r="T38" s="70"/>
    </row>
    <row r="39" spans="1:20" ht="12.75">
      <c r="A39" s="55"/>
      <c r="B39" s="55"/>
      <c r="C39" s="55"/>
      <c r="D39" s="55"/>
      <c r="E39" s="55"/>
      <c r="F39" s="55"/>
      <c r="G39" s="55"/>
      <c r="H39" s="82"/>
      <c r="I39" s="55"/>
      <c r="J39" s="56"/>
      <c r="K39" s="56"/>
      <c r="L39" s="55"/>
      <c r="M39" s="55"/>
      <c r="N39" s="55"/>
      <c r="O39" s="70"/>
      <c r="P39" s="70"/>
      <c r="Q39" s="70"/>
      <c r="R39" s="70"/>
      <c r="S39" s="70"/>
      <c r="T39" s="70"/>
    </row>
    <row r="40" spans="1:20" ht="12.75">
      <c r="A40" s="55"/>
      <c r="B40" s="55"/>
      <c r="C40" s="55"/>
      <c r="D40" s="55"/>
      <c r="E40" s="55"/>
      <c r="F40" s="55"/>
      <c r="G40" s="55"/>
      <c r="H40" s="82"/>
      <c r="I40" s="55"/>
      <c r="J40" s="56"/>
      <c r="K40" s="56"/>
      <c r="L40" s="55"/>
      <c r="M40" s="55"/>
      <c r="N40" s="55"/>
      <c r="O40" s="70"/>
      <c r="P40" s="70"/>
      <c r="Q40" s="70"/>
      <c r="R40" s="70"/>
      <c r="S40" s="70"/>
      <c r="T40" s="70"/>
    </row>
    <row r="41" spans="1:20" ht="12.75">
      <c r="A41" s="55"/>
      <c r="B41" s="55"/>
      <c r="C41" s="55"/>
      <c r="D41" s="55"/>
      <c r="E41" s="55"/>
      <c r="F41" s="55"/>
      <c r="G41" s="55"/>
      <c r="H41" s="82"/>
      <c r="I41" s="55"/>
      <c r="J41" s="56"/>
      <c r="K41" s="56"/>
      <c r="L41" s="55"/>
      <c r="M41" s="55"/>
      <c r="N41" s="55"/>
      <c r="O41" s="70"/>
      <c r="P41" s="70"/>
      <c r="Q41" s="70"/>
      <c r="R41" s="70"/>
      <c r="S41" s="70"/>
      <c r="T41" s="70"/>
    </row>
    <row r="42" spans="1:20" ht="12.75">
      <c r="A42" s="55"/>
      <c r="B42" s="55"/>
      <c r="C42" s="55"/>
      <c r="D42" s="55"/>
      <c r="E42" s="55"/>
      <c r="F42" s="55"/>
      <c r="G42" s="55"/>
      <c r="H42" s="82"/>
      <c r="I42" s="55"/>
      <c r="J42" s="56"/>
      <c r="K42" s="56"/>
      <c r="L42" s="55"/>
      <c r="M42" s="55"/>
      <c r="N42" s="55"/>
      <c r="O42" s="70"/>
      <c r="P42" s="70"/>
      <c r="Q42" s="70"/>
      <c r="R42" s="70"/>
      <c r="S42" s="70"/>
      <c r="T42" s="70"/>
    </row>
  </sheetData>
  <sheetProtection selectLockedCells="1"/>
  <mergeCells count="6">
    <mergeCell ref="B2:P2"/>
    <mergeCell ref="D16:F16"/>
    <mergeCell ref="H6:J6"/>
    <mergeCell ref="H5:J5"/>
    <mergeCell ref="L6:N6"/>
    <mergeCell ref="H16:J16"/>
  </mergeCells>
  <conditionalFormatting sqref="D9 D11 D13">
    <cfRule type="cellIs" priority="1" dxfId="2" operator="equal" stopIfTrue="1">
      <formula>FALSE</formula>
    </cfRule>
    <cfRule type="cellIs" priority="2" dxfId="2" operator="equal" stopIfTrue="1">
      <formula>"leer"</formula>
    </cfRule>
  </conditionalFormatting>
  <conditionalFormatting sqref="B2:P2">
    <cfRule type="cellIs" priority="3" dxfId="12" operator="equal" stopIfTrue="1">
      <formula>"In diesem Fall bitte die Platzierung manuell eintragen!"</formula>
    </cfRule>
    <cfRule type="cellIs" priority="4" dxfId="0" operator="equal" stopIfTrue="1">
      <formula>"Die Platzierung ermittelt sich aus der Reihenfolge -  1. Spielpunkte,  2. Tor-/Balldifferenz,  3. erzielte Tore/punkte,  4. direkter Vergleich!"</formula>
    </cfRule>
  </conditionalFormatting>
  <hyperlinks>
    <hyperlink ref="D25" location="'3er Staffel'!H16" tooltip="farbig" display="Farbansicht"/>
  </hyperlinks>
  <printOptions/>
  <pageMargins left="0.787401575" right="0.787401575" top="0.984251969" bottom="0.984251969" header="0.4921259845" footer="0.4921259845"/>
  <pageSetup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Wunderlich</cp:lastModifiedBy>
  <cp:lastPrinted>2008-02-16T19:46:16Z</cp:lastPrinted>
  <dcterms:created xsi:type="dcterms:W3CDTF">1996-10-17T05:27:31Z</dcterms:created>
  <dcterms:modified xsi:type="dcterms:W3CDTF">2011-08-27T12:24:24Z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