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60" windowWidth="15195" windowHeight="9210" activeTab="0"/>
  </bookViews>
  <sheets>
    <sheet name="Hilfe" sheetId="1" r:id="rId1"/>
    <sheet name="Weiten" sheetId="2" r:id="rId2"/>
    <sheet name="Zeiten" sheetId="3" r:id="rId3"/>
  </sheets>
  <definedNames>
    <definedName name="_xlnm.Print_Area" localSheetId="1">'Weiten'!$A$1:$AB$43</definedName>
    <definedName name="_xlnm.Print_Area" localSheetId="2">'Zeiten'!$A$1:$AK$43</definedName>
  </definedNames>
  <calcPr fullCalcOnLoad="1"/>
</workbook>
</file>

<file path=xl/comments2.xml><?xml version="1.0" encoding="utf-8"?>
<comments xmlns="http://schemas.openxmlformats.org/spreadsheetml/2006/main">
  <authors>
    <author>bua</author>
    <author>BUA</author>
  </authors>
  <commentList>
    <comment ref="V12" authorId="0">
      <text>
        <r>
          <rPr>
            <b/>
            <sz val="6"/>
            <rFont val="Tahoma"/>
            <family val="2"/>
          </rPr>
          <t>Hier pädagogisch begründete Prozentzahl eingeben!</t>
        </r>
      </text>
    </comment>
    <comment ref="V17" authorId="0">
      <text>
        <r>
          <rPr>
            <b/>
            <sz val="6"/>
            <rFont val="Tahoma"/>
            <family val="2"/>
          </rPr>
          <t>Hier pädagogisch begründete Prozentzahl eingeben!</t>
        </r>
      </text>
    </comment>
    <comment ref="V22" authorId="0">
      <text>
        <r>
          <rPr>
            <b/>
            <sz val="6"/>
            <rFont val="Tahoma"/>
            <family val="2"/>
          </rPr>
          <t>Hier pädagogisch begründete Prozentzahl eingeben!</t>
        </r>
      </text>
    </comment>
    <comment ref="V27" authorId="0">
      <text>
        <r>
          <rPr>
            <b/>
            <sz val="6"/>
            <rFont val="Tahoma"/>
            <family val="2"/>
          </rPr>
          <t>Hier pädagogisch begründete Prozentzahl eingeben!</t>
        </r>
      </text>
    </comment>
    <comment ref="V32" authorId="0">
      <text>
        <r>
          <rPr>
            <b/>
            <sz val="6"/>
            <rFont val="Tahoma"/>
            <family val="2"/>
          </rPr>
          <t>Hier pädagogisch begründete Prozentzahl eingeben!</t>
        </r>
      </text>
    </comment>
    <comment ref="E11" authorId="1">
      <text>
        <r>
          <rPr>
            <sz val="12"/>
            <color indexed="56"/>
            <rFont val="Times New Roman"/>
            <family val="1"/>
          </rPr>
          <t xml:space="preserve">für Meter oder Wiederholungen </t>
        </r>
      </text>
    </comment>
    <comment ref="E16" authorId="1">
      <text>
        <r>
          <rPr>
            <sz val="12"/>
            <color indexed="56"/>
            <rFont val="Times New Roman"/>
            <family val="1"/>
          </rPr>
          <t>für Meter oder Wiederholungen</t>
        </r>
      </text>
    </comment>
    <comment ref="E21" authorId="1">
      <text>
        <r>
          <rPr>
            <sz val="12"/>
            <color indexed="56"/>
            <rFont val="Times New Roman"/>
            <family val="1"/>
          </rPr>
          <t>für Meter oder Wiederholungen</t>
        </r>
      </text>
    </comment>
    <comment ref="G11" authorId="1">
      <text>
        <r>
          <rPr>
            <sz val="12"/>
            <color indexed="56"/>
            <rFont val="Times New Roman"/>
            <family val="1"/>
          </rPr>
          <t>für 
Zentimeter</t>
        </r>
      </text>
    </comment>
    <comment ref="G16" authorId="1">
      <text>
        <r>
          <rPr>
            <sz val="12"/>
            <color indexed="56"/>
            <rFont val="Times New Roman"/>
            <family val="1"/>
          </rPr>
          <t>für 
Zentimeter</t>
        </r>
      </text>
    </comment>
    <comment ref="G21" authorId="1">
      <text>
        <r>
          <rPr>
            <sz val="12"/>
            <color indexed="56"/>
            <rFont val="Times New Roman"/>
            <family val="1"/>
          </rPr>
          <t>für 
Zentimeter</t>
        </r>
      </text>
    </comment>
  </commentList>
</comments>
</file>

<file path=xl/comments3.xml><?xml version="1.0" encoding="utf-8"?>
<comments xmlns="http://schemas.openxmlformats.org/spreadsheetml/2006/main">
  <authors>
    <author>bua</author>
  </authors>
  <commentList>
    <comment ref="AF12" authorId="0">
      <text>
        <r>
          <rPr>
            <b/>
            <sz val="10"/>
            <rFont val="Trebuchet MS"/>
            <family val="2"/>
          </rPr>
          <t>pädagogisch wichten</t>
        </r>
      </text>
    </comment>
    <comment ref="AF17" authorId="0">
      <text>
        <r>
          <rPr>
            <b/>
            <sz val="10"/>
            <rFont val="Tahoma"/>
            <family val="2"/>
          </rPr>
          <t>pädagogisch wichten</t>
        </r>
      </text>
    </comment>
    <comment ref="AF22" authorId="0">
      <text>
        <r>
          <rPr>
            <b/>
            <sz val="10"/>
            <rFont val="Tahoma"/>
            <family val="2"/>
          </rPr>
          <t>pädagogisch wichten</t>
        </r>
      </text>
    </comment>
    <comment ref="AF27" authorId="0">
      <text>
        <r>
          <rPr>
            <b/>
            <sz val="10"/>
            <rFont val="Tahoma"/>
            <family val="2"/>
          </rPr>
          <t>pädagogisch wichten</t>
        </r>
      </text>
    </comment>
    <comment ref="AF32" authorId="0">
      <text>
        <r>
          <rPr>
            <b/>
            <sz val="10"/>
            <rFont val="Tahoma"/>
            <family val="2"/>
          </rPr>
          <t>pädagogisch wichten</t>
        </r>
      </text>
    </comment>
  </commentList>
</comments>
</file>

<file path=xl/sharedStrings.xml><?xml version="1.0" encoding="utf-8"?>
<sst xmlns="http://schemas.openxmlformats.org/spreadsheetml/2006/main" count="72" uniqueCount="31">
  <si>
    <t>Bewertung im Sportunterricht - Intersubjektive Bezugsnorm</t>
  </si>
  <si>
    <t>Benutzerhilfe</t>
  </si>
  <si>
    <t>1.</t>
  </si>
  <si>
    <t>2.</t>
  </si>
  <si>
    <t>Empfehlung der neuen Handreichung</t>
  </si>
  <si>
    <t>hier Prozente eingeben</t>
  </si>
  <si>
    <t>Note 1</t>
  </si>
  <si>
    <t>bis</t>
  </si>
  <si>
    <t>ab</t>
  </si>
  <si>
    <t>%</t>
  </si>
  <si>
    <t>Note 2</t>
  </si>
  <si>
    <t>Note 3</t>
  </si>
  <si>
    <t>Note 4</t>
  </si>
  <si>
    <t>Ø</t>
  </si>
  <si>
    <t>Note 5</t>
  </si>
  <si>
    <t>Note 6</t>
  </si>
  <si>
    <t>☺</t>
  </si>
  <si>
    <t>&lt;50%</t>
  </si>
  <si>
    <t>hier die 3 Bestwerte eingeben</t>
  </si>
  <si>
    <t>h</t>
  </si>
  <si>
    <t>m</t>
  </si>
  <si>
    <t>s</t>
  </si>
  <si>
    <t>zehntel-sekunden</t>
  </si>
  <si>
    <t>,</t>
  </si>
  <si>
    <t>&gt;150%</t>
  </si>
  <si>
    <t>Für die Arbeit mit diesem Tool sind nur zwei Hinweise wichtig:</t>
  </si>
  <si>
    <t>Einträge können nur bei den Werten und Prozenten vorgenommen werden. Also in den blauen Feldern.</t>
  </si>
  <si>
    <r>
      <t>Diese Datei wurde erstellt von:</t>
    </r>
    <r>
      <rPr>
        <sz val="10"/>
        <rFont val="Arial"/>
        <family val="0"/>
      </rPr>
      <t xml:space="preserve">            Thomas Beyer      Mittelschule Krostitz        Parkstraße 5          04509 Krostitz</t>
    </r>
  </si>
  <si>
    <r>
      <t xml:space="preserve">Fragen oder Hinweise bitte unter:       </t>
    </r>
    <r>
      <rPr>
        <sz val="10"/>
        <rFont val="Arial"/>
        <family val="0"/>
      </rPr>
      <t xml:space="preserve"> 034295/72254                         oder                              thomasbeyer@gmx.de</t>
    </r>
  </si>
  <si>
    <t>Es kann passieren, dass Excel durch Prozentrechnung und anschließendes Runden zweimal den gleichen Wert errechnet.  Vor allem bei Durchschnittswerten unter 16 kommt das vor (wie auch beim herkömmlichen Rechnen). Dann ist dieser Wert durch rote Schrift und eine Durchstreichung hervorgehoben. Hier hilft nur folgendes: entweder die prozentuale Wichtung pädagogisch sinnvoll ändern, oder den PC machen lassen und mit klarem Menschenverstand entscheiden.</t>
  </si>
  <si>
    <t>Disziplin: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</si>
</sst>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F400]h:mm:ss\ AM/PM"/>
    <numFmt numFmtId="167" formatCode="mm:ss.000"/>
    <numFmt numFmtId="168" formatCode="ss.000"/>
    <numFmt numFmtId="169" formatCode="ss.0"/>
    <numFmt numFmtId="170" formatCode="hh:mm:ss.000"/>
    <numFmt numFmtId="171" formatCode="0.000"/>
    <numFmt numFmtId="172" formatCode="00"/>
    <numFmt numFmtId="173" formatCode="0.000000000000000000000000000000"/>
    <numFmt numFmtId="174" formatCode="hh:mm:ss.0"/>
  </numFmts>
  <fonts count="104">
    <font>
      <sz val="10"/>
      <name val="Arial"/>
      <family val="0"/>
    </font>
    <font>
      <b/>
      <sz val="13"/>
      <color indexed="9"/>
      <name val="Arial"/>
      <family val="0"/>
    </font>
    <font>
      <sz val="8"/>
      <name val="Arial"/>
      <family val="0"/>
    </font>
    <font>
      <sz val="14"/>
      <name val="Arial"/>
      <family val="0"/>
    </font>
    <font>
      <b/>
      <sz val="22"/>
      <color indexed="9"/>
      <name val="Arial"/>
      <family val="2"/>
    </font>
    <font>
      <sz val="14"/>
      <color indexed="9"/>
      <name val="Arial"/>
      <family val="0"/>
    </font>
    <font>
      <sz val="12"/>
      <color indexed="9"/>
      <name val="Arial"/>
      <family val="0"/>
    </font>
    <font>
      <sz val="16"/>
      <name val="Arial"/>
      <family val="0"/>
    </font>
    <font>
      <sz val="16"/>
      <color indexed="55"/>
      <name val="Arial"/>
      <family val="0"/>
    </font>
    <font>
      <sz val="16"/>
      <color indexed="9"/>
      <name val="Arial"/>
      <family val="0"/>
    </font>
    <font>
      <sz val="10"/>
      <color indexed="55"/>
      <name val="Arial"/>
      <family val="0"/>
    </font>
    <font>
      <sz val="10"/>
      <color indexed="9"/>
      <name val="Arial"/>
      <family val="0"/>
    </font>
    <font>
      <sz val="10"/>
      <color indexed="51"/>
      <name val="Arial"/>
      <family val="0"/>
    </font>
    <font>
      <b/>
      <sz val="12"/>
      <color indexed="9"/>
      <name val="Arial"/>
      <family val="2"/>
    </font>
    <font>
      <b/>
      <sz val="10"/>
      <color indexed="9"/>
      <name val="Arial"/>
      <family val="2"/>
    </font>
    <font>
      <b/>
      <sz val="16"/>
      <color indexed="9"/>
      <name val="Arial"/>
      <family val="2"/>
    </font>
    <font>
      <sz val="8"/>
      <color indexed="55"/>
      <name val="Arial"/>
      <family val="0"/>
    </font>
    <font>
      <sz val="16"/>
      <color indexed="23"/>
      <name val="Arial"/>
      <family val="0"/>
    </font>
    <font>
      <sz val="6"/>
      <color indexed="55"/>
      <name val="Arial"/>
      <family val="0"/>
    </font>
    <font>
      <b/>
      <sz val="28"/>
      <color indexed="9"/>
      <name val="Arial"/>
      <family val="0"/>
    </font>
    <font>
      <b/>
      <sz val="28"/>
      <color indexed="55"/>
      <name val="Arial"/>
      <family val="0"/>
    </font>
    <font>
      <b/>
      <sz val="19"/>
      <color indexed="53"/>
      <name val="Arial"/>
      <family val="2"/>
    </font>
    <font>
      <sz val="28"/>
      <name val="Arial"/>
      <family val="0"/>
    </font>
    <font>
      <b/>
      <sz val="36"/>
      <color indexed="9"/>
      <name val="Arial"/>
      <family val="2"/>
    </font>
    <font>
      <sz val="28"/>
      <color indexed="9"/>
      <name val="Arial"/>
      <family val="0"/>
    </font>
    <font>
      <b/>
      <sz val="16"/>
      <color indexed="54"/>
      <name val="Arial"/>
      <family val="2"/>
    </font>
    <font>
      <b/>
      <sz val="10"/>
      <name val="Arial"/>
      <family val="2"/>
    </font>
    <font>
      <b/>
      <sz val="16"/>
      <color indexed="43"/>
      <name val="Arial"/>
      <family val="2"/>
    </font>
    <font>
      <sz val="16"/>
      <color indexed="63"/>
      <name val="Arial"/>
      <family val="0"/>
    </font>
    <font>
      <sz val="36"/>
      <name val="Arial"/>
      <family val="0"/>
    </font>
    <font>
      <sz val="28"/>
      <color indexed="55"/>
      <name val="Arial"/>
      <family val="0"/>
    </font>
    <font>
      <b/>
      <sz val="16"/>
      <color indexed="55"/>
      <name val="Arial"/>
      <family val="0"/>
    </font>
    <font>
      <b/>
      <sz val="36"/>
      <color indexed="54"/>
      <name val="Arial"/>
      <family val="0"/>
    </font>
    <font>
      <b/>
      <sz val="36"/>
      <color indexed="55"/>
      <name val="Arial"/>
      <family val="0"/>
    </font>
    <font>
      <sz val="36"/>
      <color indexed="55"/>
      <name val="Arial"/>
      <family val="0"/>
    </font>
    <font>
      <sz val="36"/>
      <color indexed="9"/>
      <name val="Arial"/>
      <family val="0"/>
    </font>
    <font>
      <sz val="16"/>
      <color indexed="54"/>
      <name val="Arial"/>
      <family val="0"/>
    </font>
    <font>
      <b/>
      <sz val="14"/>
      <color indexed="9"/>
      <name val="Arial"/>
      <family val="2"/>
    </font>
    <font>
      <b/>
      <sz val="16"/>
      <color indexed="63"/>
      <name val="Arial"/>
      <family val="2"/>
    </font>
    <font>
      <sz val="16"/>
      <color indexed="22"/>
      <name val="Arial"/>
      <family val="2"/>
    </font>
    <font>
      <b/>
      <sz val="14"/>
      <color indexed="54"/>
      <name val="Arial"/>
      <family val="2"/>
    </font>
    <font>
      <b/>
      <sz val="14"/>
      <color indexed="63"/>
      <name val="Arial"/>
      <family val="2"/>
    </font>
    <font>
      <b/>
      <sz val="14"/>
      <color indexed="22"/>
      <name val="Arial"/>
      <family val="2"/>
    </font>
    <font>
      <b/>
      <sz val="16"/>
      <name val="Arial"/>
      <family val="0"/>
    </font>
    <font>
      <b/>
      <sz val="11"/>
      <color indexed="9"/>
      <name val="Arial"/>
      <family val="2"/>
    </font>
    <font>
      <sz val="12"/>
      <name val="Arial"/>
      <family val="0"/>
    </font>
    <font>
      <sz val="8"/>
      <color indexed="9"/>
      <name val="Arial"/>
      <family val="2"/>
    </font>
    <font>
      <sz val="16"/>
      <color indexed="21"/>
      <name val="Arial"/>
      <family val="0"/>
    </font>
    <font>
      <sz val="7"/>
      <color indexed="9"/>
      <name val="Arial"/>
      <family val="0"/>
    </font>
    <font>
      <b/>
      <sz val="20"/>
      <color indexed="43"/>
      <name val="Arial"/>
      <family val="0"/>
    </font>
    <font>
      <b/>
      <sz val="19"/>
      <color indexed="9"/>
      <name val="Arial"/>
      <family val="2"/>
    </font>
    <font>
      <b/>
      <sz val="20"/>
      <color indexed="9"/>
      <name val="Arial"/>
      <family val="2"/>
    </font>
    <font>
      <b/>
      <sz val="16"/>
      <color indexed="22"/>
      <name val="Arial"/>
      <family val="2"/>
    </font>
    <font>
      <sz val="16"/>
      <color indexed="43"/>
      <name val="Arial"/>
      <family val="2"/>
    </font>
    <font>
      <sz val="20"/>
      <color indexed="43"/>
      <name val="Arial"/>
      <family val="0"/>
    </font>
    <font>
      <b/>
      <sz val="16"/>
      <color indexed="21"/>
      <name val="Arial"/>
      <family val="0"/>
    </font>
    <font>
      <b/>
      <sz val="12"/>
      <color indexed="21"/>
      <name val="Arial"/>
      <family val="0"/>
    </font>
    <font>
      <sz val="12"/>
      <color indexed="21"/>
      <name val="Arial"/>
      <family val="0"/>
    </font>
    <font>
      <sz val="10"/>
      <color indexed="21"/>
      <name val="Arial"/>
      <family val="0"/>
    </font>
    <font>
      <b/>
      <sz val="22"/>
      <color indexed="43"/>
      <name val="Arial"/>
      <family val="2"/>
    </font>
    <font>
      <sz val="10"/>
      <color indexed="43"/>
      <name val="Arial"/>
      <family val="0"/>
    </font>
    <font>
      <b/>
      <sz val="10"/>
      <color indexed="43"/>
      <name val="Arial"/>
      <family val="2"/>
    </font>
    <font>
      <b/>
      <sz val="18"/>
      <color indexed="43"/>
      <name val="Arial"/>
      <family val="0"/>
    </font>
    <font>
      <b/>
      <sz val="16"/>
      <color indexed="23"/>
      <name val="Arial"/>
      <family val="2"/>
    </font>
    <font>
      <b/>
      <sz val="6"/>
      <name val="Tahoma"/>
      <family val="2"/>
    </font>
    <font>
      <b/>
      <sz val="10"/>
      <name val="Trebuchet MS"/>
      <family val="2"/>
    </font>
    <font>
      <b/>
      <sz val="10"/>
      <name val="Tahoma"/>
      <family val="2"/>
    </font>
    <font>
      <sz val="12"/>
      <color indexed="5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2"/>
      <color indexed="62"/>
      <name val="Arial Rounded MT Bold"/>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6"/>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60"/>
        <bgColor indexed="64"/>
      </patternFill>
    </fill>
    <fill>
      <patternFill patternType="solid">
        <fgColor indexed="22"/>
        <bgColor indexed="64"/>
      </patternFill>
    </fill>
    <fill>
      <patternFill patternType="solid">
        <fgColor indexed="55"/>
        <bgColor indexed="64"/>
      </patternFill>
    </fill>
    <fill>
      <patternFill patternType="solid">
        <fgColor indexed="52"/>
        <bgColor indexed="64"/>
      </patternFill>
    </fill>
    <fill>
      <patternFill patternType="solid">
        <fgColor indexed="51"/>
        <bgColor indexed="64"/>
      </patternFill>
    </fill>
    <fill>
      <patternFill patternType="solid">
        <fgColor indexed="54"/>
        <bgColor indexed="64"/>
      </patternFill>
    </fill>
    <fill>
      <patternFill patternType="solid">
        <fgColor indexed="23"/>
        <bgColor indexed="64"/>
      </patternFill>
    </fill>
    <fill>
      <patternFill patternType="solid">
        <fgColor indexed="21"/>
        <bgColor indexed="64"/>
      </patternFill>
    </fill>
    <fill>
      <patternFill patternType="solid">
        <fgColor indexed="18"/>
        <bgColor indexed="64"/>
      </patternFill>
    </fill>
    <fill>
      <patternFill patternType="solid">
        <fgColor indexed="40"/>
        <bgColor indexed="64"/>
      </patternFill>
    </fill>
    <fill>
      <patternFill patternType="solid">
        <fgColor indexed="44"/>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ck">
        <color indexed="9"/>
      </left>
      <right style="thick">
        <color indexed="9"/>
      </right>
      <top style="thick">
        <color indexed="9"/>
      </top>
      <bottom style="thick">
        <color indexed="9"/>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43"/>
      </left>
      <right>
        <color indexed="63"/>
      </right>
      <top style="thick">
        <color indexed="43"/>
      </top>
      <bottom>
        <color indexed="63"/>
      </bottom>
    </border>
    <border>
      <left>
        <color indexed="63"/>
      </left>
      <right>
        <color indexed="63"/>
      </right>
      <top style="thick">
        <color indexed="43"/>
      </top>
      <bottom>
        <color indexed="63"/>
      </bottom>
    </border>
    <border>
      <left>
        <color indexed="63"/>
      </left>
      <right style="thick">
        <color indexed="43"/>
      </right>
      <top style="thick">
        <color indexed="43"/>
      </top>
      <bottom>
        <color indexed="63"/>
      </bottom>
    </border>
    <border>
      <left style="thick">
        <color indexed="43"/>
      </left>
      <right>
        <color indexed="63"/>
      </right>
      <top>
        <color indexed="63"/>
      </top>
      <bottom>
        <color indexed="63"/>
      </bottom>
    </border>
    <border>
      <left style="thin">
        <color indexed="43"/>
      </left>
      <right>
        <color indexed="63"/>
      </right>
      <top style="thin">
        <color indexed="43"/>
      </top>
      <bottom>
        <color indexed="63"/>
      </bottom>
    </border>
    <border>
      <left>
        <color indexed="63"/>
      </left>
      <right>
        <color indexed="63"/>
      </right>
      <top style="thin">
        <color indexed="43"/>
      </top>
      <bottom>
        <color indexed="63"/>
      </bottom>
    </border>
    <border>
      <left>
        <color indexed="63"/>
      </left>
      <right style="thin">
        <color indexed="43"/>
      </right>
      <top style="thin">
        <color indexed="43"/>
      </top>
      <bottom>
        <color indexed="63"/>
      </bottom>
    </border>
    <border>
      <left>
        <color indexed="63"/>
      </left>
      <right style="thick">
        <color indexed="43"/>
      </right>
      <top>
        <color indexed="63"/>
      </top>
      <bottom>
        <color indexed="63"/>
      </bottom>
    </border>
    <border>
      <left style="thin">
        <color indexed="43"/>
      </left>
      <right>
        <color indexed="63"/>
      </right>
      <top>
        <color indexed="63"/>
      </top>
      <bottom>
        <color indexed="63"/>
      </bottom>
    </border>
    <border>
      <left>
        <color indexed="63"/>
      </left>
      <right style="thin">
        <color indexed="43"/>
      </right>
      <top>
        <color indexed="63"/>
      </top>
      <bottom>
        <color indexed="63"/>
      </bottom>
    </border>
    <border>
      <left style="thick">
        <color indexed="54"/>
      </left>
      <right>
        <color indexed="63"/>
      </right>
      <top style="thick">
        <color indexed="54"/>
      </top>
      <bottom style="thick">
        <color indexed="54"/>
      </bottom>
    </border>
    <border>
      <left>
        <color indexed="63"/>
      </left>
      <right style="thick">
        <color indexed="54"/>
      </right>
      <top style="thick">
        <color indexed="54"/>
      </top>
      <bottom style="thick">
        <color indexed="54"/>
      </bottom>
    </border>
    <border>
      <left style="thin">
        <color indexed="9"/>
      </left>
      <right style="thin">
        <color indexed="9"/>
      </right>
      <top style="thin">
        <color indexed="9"/>
      </top>
      <bottom style="thin">
        <color indexed="9"/>
      </bottom>
    </border>
    <border>
      <left>
        <color indexed="63"/>
      </left>
      <right>
        <color indexed="63"/>
      </right>
      <top style="thick">
        <color indexed="52"/>
      </top>
      <bottom style="thick">
        <color indexed="52"/>
      </bottom>
    </border>
    <border>
      <left>
        <color indexed="63"/>
      </left>
      <right>
        <color indexed="63"/>
      </right>
      <top>
        <color indexed="63"/>
      </top>
      <bottom style="thick">
        <color indexed="52"/>
      </bottom>
    </border>
    <border>
      <left style="thin">
        <color indexed="43"/>
      </left>
      <right>
        <color indexed="63"/>
      </right>
      <top>
        <color indexed="63"/>
      </top>
      <bottom style="thin">
        <color indexed="43"/>
      </bottom>
    </border>
    <border>
      <left>
        <color indexed="63"/>
      </left>
      <right>
        <color indexed="63"/>
      </right>
      <top>
        <color indexed="63"/>
      </top>
      <bottom style="thin">
        <color indexed="43"/>
      </bottom>
    </border>
    <border>
      <left>
        <color indexed="63"/>
      </left>
      <right style="thin">
        <color indexed="43"/>
      </right>
      <top>
        <color indexed="63"/>
      </top>
      <bottom style="thin">
        <color indexed="43"/>
      </bottom>
    </border>
    <border>
      <left style="thick">
        <color indexed="43"/>
      </left>
      <right>
        <color indexed="63"/>
      </right>
      <top>
        <color indexed="63"/>
      </top>
      <bottom style="thick">
        <color indexed="43"/>
      </bottom>
    </border>
    <border>
      <left>
        <color indexed="63"/>
      </left>
      <right>
        <color indexed="63"/>
      </right>
      <top>
        <color indexed="63"/>
      </top>
      <bottom style="thick">
        <color indexed="43"/>
      </bottom>
    </border>
    <border>
      <left>
        <color indexed="63"/>
      </left>
      <right style="thick">
        <color indexed="43"/>
      </right>
      <top>
        <color indexed="63"/>
      </top>
      <bottom style="thick">
        <color indexed="43"/>
      </bottom>
    </border>
    <border>
      <left style="thin"/>
      <right style="thin"/>
      <top style="thin"/>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43"/>
      </top>
      <bottom style="thin">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43"/>
      </left>
      <right>
        <color indexed="63"/>
      </right>
      <top style="thin">
        <color indexed="43"/>
      </top>
      <bottom style="thin">
        <color indexed="43"/>
      </bottom>
    </border>
    <border>
      <left>
        <color indexed="63"/>
      </left>
      <right style="thin">
        <color indexed="43"/>
      </right>
      <top style="thin">
        <color indexed="43"/>
      </top>
      <bottom style="thin">
        <color indexed="4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style="thick">
        <color indexed="54"/>
      </right>
      <top style="thick">
        <color indexed="54"/>
      </top>
      <bottom>
        <color indexed="63"/>
      </bottom>
    </border>
    <border>
      <left style="thick">
        <color indexed="54"/>
      </left>
      <right>
        <color indexed="63"/>
      </right>
      <top>
        <color indexed="63"/>
      </top>
      <bottom>
        <color indexed="63"/>
      </bottom>
    </border>
    <border>
      <left>
        <color indexed="63"/>
      </left>
      <right style="thick">
        <color indexed="54"/>
      </right>
      <top>
        <color indexed="63"/>
      </top>
      <bottom>
        <color indexed="63"/>
      </bottom>
    </border>
    <border>
      <left style="thick">
        <color indexed="54"/>
      </left>
      <right>
        <color indexed="63"/>
      </right>
      <top>
        <color indexed="63"/>
      </top>
      <bottom style="thick">
        <color indexed="54"/>
      </bottom>
    </border>
    <border>
      <left>
        <color indexed="63"/>
      </left>
      <right>
        <color indexed="63"/>
      </right>
      <top>
        <color indexed="63"/>
      </top>
      <bottom style="thick">
        <color indexed="54"/>
      </bottom>
    </border>
    <border>
      <left>
        <color indexed="63"/>
      </left>
      <right style="thick">
        <color indexed="54"/>
      </right>
      <top>
        <color indexed="63"/>
      </top>
      <bottom style="thick">
        <color indexed="5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6" borderId="2" applyNumberFormat="0" applyAlignment="0" applyProtection="0"/>
    <xf numFmtId="0" fontId="1"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0" fillId="28" borderId="2" applyNumberFormat="0" applyAlignment="0" applyProtection="0"/>
    <xf numFmtId="0" fontId="91" fillId="0" borderId="4" applyNumberFormat="0" applyFill="0" applyAlignment="0" applyProtection="0"/>
    <xf numFmtId="0" fontId="92" fillId="0" borderId="0" applyNumberFormat="0" applyFill="0" applyBorder="0" applyAlignment="0" applyProtection="0"/>
    <xf numFmtId="0" fontId="93" fillId="29" borderId="0" applyNumberFormat="0" applyBorder="0" applyAlignment="0" applyProtection="0"/>
    <xf numFmtId="0" fontId="1" fillId="27" borderId="3" applyNumberFormat="0" applyProtection="0">
      <alignment horizontal="center" vertical="center" shrinkToFit="1"/>
    </xf>
    <xf numFmtId="0" fontId="94"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95" fillId="32" borderId="0" applyNumberFormat="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99" fillId="0" borderId="8" applyNumberFormat="0" applyFill="0" applyAlignment="0" applyProtection="0"/>
    <xf numFmtId="0" fontId="99" fillId="0" borderId="0" applyNumberFormat="0" applyFill="0" applyBorder="0" applyAlignment="0" applyProtection="0"/>
    <xf numFmtId="0" fontId="10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33" borderId="10" applyNumberFormat="0" applyAlignment="0" applyProtection="0"/>
  </cellStyleXfs>
  <cellXfs count="363">
    <xf numFmtId="0" fontId="0" fillId="0" borderId="0" xfId="0" applyAlignment="1">
      <alignment/>
    </xf>
    <xf numFmtId="0" fontId="3" fillId="34" borderId="0" xfId="0" applyFont="1" applyFill="1" applyAlignment="1">
      <alignment/>
    </xf>
    <xf numFmtId="0" fontId="4" fillId="34" borderId="0" xfId="0" applyFont="1" applyFill="1" applyAlignment="1">
      <alignment/>
    </xf>
    <xf numFmtId="0" fontId="5" fillId="34" borderId="0" xfId="0" applyFont="1" applyFill="1" applyAlignment="1">
      <alignment/>
    </xf>
    <xf numFmtId="0" fontId="6" fillId="34" borderId="0" xfId="0" applyFont="1" applyFill="1" applyAlignment="1">
      <alignment horizontal="right" vertical="top"/>
    </xf>
    <xf numFmtId="0" fontId="6" fillId="34" borderId="0" xfId="0" applyFont="1" applyFill="1" applyAlignment="1">
      <alignment/>
    </xf>
    <xf numFmtId="0" fontId="7" fillId="35" borderId="0" xfId="0" applyFont="1" applyFill="1" applyAlignment="1">
      <alignment/>
    </xf>
    <xf numFmtId="0" fontId="8" fillId="35" borderId="0" xfId="0" applyFont="1" applyFill="1" applyAlignment="1">
      <alignment/>
    </xf>
    <xf numFmtId="0" fontId="9" fillId="35" borderId="0" xfId="0" applyFont="1" applyFill="1" applyAlignment="1">
      <alignment/>
    </xf>
    <xf numFmtId="0" fontId="7" fillId="35" borderId="0" xfId="0" applyFont="1" applyFill="1" applyAlignment="1">
      <alignment horizontal="center"/>
    </xf>
    <xf numFmtId="0" fontId="7" fillId="35" borderId="0" xfId="0" applyFont="1" applyFill="1" applyAlignment="1">
      <alignment horizontal="right"/>
    </xf>
    <xf numFmtId="0" fontId="7" fillId="35" borderId="0" xfId="0" applyFont="1" applyFill="1" applyAlignment="1">
      <alignment horizontal="left"/>
    </xf>
    <xf numFmtId="0" fontId="7" fillId="0" borderId="0" xfId="0" applyFont="1" applyAlignment="1">
      <alignment/>
    </xf>
    <xf numFmtId="0" fontId="7" fillId="35" borderId="11" xfId="0" applyFont="1" applyFill="1" applyBorder="1" applyAlignment="1">
      <alignment/>
    </xf>
    <xf numFmtId="0" fontId="7" fillId="35" borderId="12" xfId="0" applyFont="1" applyFill="1" applyBorder="1" applyAlignment="1">
      <alignment/>
    </xf>
    <xf numFmtId="0" fontId="8" fillId="35" borderId="12" xfId="0" applyFont="1" applyFill="1" applyBorder="1" applyAlignment="1">
      <alignment/>
    </xf>
    <xf numFmtId="0" fontId="9" fillId="35" borderId="12" xfId="0" applyFont="1" applyFill="1" applyBorder="1" applyAlignment="1">
      <alignment/>
    </xf>
    <xf numFmtId="0" fontId="7" fillId="35" borderId="12" xfId="0" applyFont="1" applyFill="1" applyBorder="1" applyAlignment="1">
      <alignment horizontal="center"/>
    </xf>
    <xf numFmtId="0" fontId="7" fillId="35" borderId="12" xfId="0" applyFont="1" applyFill="1" applyBorder="1" applyAlignment="1">
      <alignment horizontal="right"/>
    </xf>
    <xf numFmtId="0" fontId="7" fillId="35" borderId="12" xfId="0" applyFont="1" applyFill="1" applyBorder="1" applyAlignment="1">
      <alignment horizontal="left"/>
    </xf>
    <xf numFmtId="0" fontId="0" fillId="35" borderId="12" xfId="0" applyFont="1" applyFill="1" applyBorder="1" applyAlignment="1">
      <alignment horizontal="center" vertical="center" textRotation="90" wrapText="1"/>
    </xf>
    <xf numFmtId="0" fontId="7" fillId="35" borderId="13" xfId="0" applyFont="1" applyFill="1" applyBorder="1" applyAlignment="1">
      <alignment/>
    </xf>
    <xf numFmtId="0" fontId="7" fillId="0" borderId="0" xfId="0" applyFont="1" applyFill="1" applyAlignment="1">
      <alignment/>
    </xf>
    <xf numFmtId="0" fontId="7" fillId="35" borderId="14" xfId="0" applyFont="1" applyFill="1" applyBorder="1" applyAlignment="1">
      <alignment/>
    </xf>
    <xf numFmtId="0" fontId="7" fillId="36" borderId="15" xfId="0" applyFont="1" applyFill="1" applyBorder="1" applyAlignment="1">
      <alignment/>
    </xf>
    <xf numFmtId="0" fontId="7" fillId="36" borderId="16" xfId="0" applyFont="1" applyFill="1" applyBorder="1" applyAlignment="1">
      <alignment/>
    </xf>
    <xf numFmtId="0" fontId="8" fillId="36" borderId="17" xfId="0" applyFont="1" applyFill="1" applyBorder="1" applyAlignment="1" applyProtection="1">
      <alignment/>
      <protection/>
    </xf>
    <xf numFmtId="0" fontId="9" fillId="35" borderId="0" xfId="0" applyFont="1" applyFill="1" applyBorder="1" applyAlignment="1" applyProtection="1">
      <alignment/>
      <protection/>
    </xf>
    <xf numFmtId="0" fontId="7" fillId="35" borderId="0" xfId="0" applyFont="1" applyFill="1" applyBorder="1" applyAlignment="1">
      <alignment/>
    </xf>
    <xf numFmtId="0" fontId="7" fillId="35" borderId="0" xfId="0" applyFont="1" applyFill="1" applyBorder="1" applyAlignment="1">
      <alignment horizontal="center"/>
    </xf>
    <xf numFmtId="0" fontId="7" fillId="35" borderId="0" xfId="0" applyFont="1" applyFill="1" applyBorder="1" applyAlignment="1">
      <alignment horizontal="right"/>
    </xf>
    <xf numFmtId="0" fontId="7" fillId="35" borderId="0" xfId="0" applyFont="1" applyFill="1" applyBorder="1" applyAlignment="1">
      <alignment horizontal="left"/>
    </xf>
    <xf numFmtId="0" fontId="7" fillId="35" borderId="18" xfId="0" applyFont="1" applyFill="1" applyBorder="1" applyAlignment="1">
      <alignment/>
    </xf>
    <xf numFmtId="0" fontId="0" fillId="36" borderId="19" xfId="0" applyFont="1" applyFill="1" applyBorder="1" applyAlignment="1">
      <alignment horizontal="center" vertical="center"/>
    </xf>
    <xf numFmtId="0" fontId="7" fillId="36" borderId="0" xfId="0" applyFont="1" applyFill="1" applyAlignment="1">
      <alignment/>
    </xf>
    <xf numFmtId="0" fontId="0" fillId="36" borderId="0" xfId="0" applyFill="1" applyBorder="1" applyAlignment="1">
      <alignment/>
    </xf>
    <xf numFmtId="0" fontId="10" fillId="36" borderId="2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0" fillId="36" borderId="19" xfId="0" applyFill="1" applyBorder="1" applyAlignment="1">
      <alignment/>
    </xf>
    <xf numFmtId="0" fontId="14" fillId="36" borderId="0" xfId="0" applyFont="1" applyFill="1" applyBorder="1" applyAlignment="1">
      <alignment horizontal="center" vertical="center" wrapText="1"/>
    </xf>
    <xf numFmtId="0" fontId="15" fillId="35" borderId="0" xfId="0" applyFont="1" applyFill="1" applyBorder="1" applyAlignment="1">
      <alignment horizontal="left"/>
    </xf>
    <xf numFmtId="0" fontId="7" fillId="36" borderId="19" xfId="0" applyFont="1" applyFill="1" applyBorder="1" applyAlignment="1">
      <alignment/>
    </xf>
    <xf numFmtId="0" fontId="16" fillId="36" borderId="0" xfId="0" applyFont="1" applyFill="1" applyBorder="1" applyAlignment="1">
      <alignment/>
    </xf>
    <xf numFmtId="0" fontId="17" fillId="36" borderId="0" xfId="0" applyFont="1" applyFill="1" applyBorder="1" applyAlignment="1">
      <alignment/>
    </xf>
    <xf numFmtId="0" fontId="18" fillId="36" borderId="0" xfId="0" applyFont="1" applyFill="1" applyBorder="1" applyAlignment="1">
      <alignment/>
    </xf>
    <xf numFmtId="0" fontId="8" fillId="36" borderId="20" xfId="0" applyFont="1" applyFill="1" applyBorder="1" applyAlignment="1" applyProtection="1">
      <alignment/>
      <protection/>
    </xf>
    <xf numFmtId="0" fontId="0" fillId="35" borderId="0" xfId="0" applyFill="1" applyAlignment="1">
      <alignment horizontal="center"/>
    </xf>
    <xf numFmtId="0" fontId="0" fillId="35" borderId="0" xfId="0" applyFont="1" applyFill="1" applyBorder="1" applyAlignment="1">
      <alignment horizontal="center" vertical="center" textRotation="90" wrapText="1"/>
    </xf>
    <xf numFmtId="0" fontId="7" fillId="36" borderId="20" xfId="0" applyFont="1" applyFill="1" applyBorder="1" applyAlignment="1">
      <alignment/>
    </xf>
    <xf numFmtId="2" fontId="20" fillId="36" borderId="20" xfId="41" applyNumberFormat="1" applyFont="1" applyFill="1" applyBorder="1" applyAlignment="1" applyProtection="1">
      <alignment horizontal="right" vertical="center" shrinkToFit="1"/>
      <protection/>
    </xf>
    <xf numFmtId="2" fontId="19" fillId="35" borderId="0" xfId="41" applyNumberFormat="1" applyFont="1" applyFill="1" applyBorder="1" applyAlignment="1" applyProtection="1">
      <alignment horizontal="right" vertical="center" shrinkToFit="1"/>
      <protection/>
    </xf>
    <xf numFmtId="0" fontId="7" fillId="37" borderId="0" xfId="0" applyFont="1" applyFill="1" applyBorder="1" applyAlignment="1">
      <alignment/>
    </xf>
    <xf numFmtId="0" fontId="0" fillId="35" borderId="0" xfId="0" applyFont="1" applyFill="1" applyBorder="1" applyAlignment="1">
      <alignment horizontal="center"/>
    </xf>
    <xf numFmtId="0" fontId="21" fillId="35" borderId="14" xfId="0" applyFont="1" applyFill="1" applyBorder="1" applyAlignment="1">
      <alignment horizontal="center" vertical="center" wrapText="1"/>
    </xf>
    <xf numFmtId="0" fontId="21" fillId="36" borderId="19" xfId="0" applyFont="1" applyFill="1" applyBorder="1" applyAlignment="1">
      <alignment horizontal="center" vertical="center" wrapText="1"/>
    </xf>
    <xf numFmtId="0" fontId="23" fillId="36" borderId="20" xfId="0" applyFont="1" applyFill="1" applyBorder="1" applyAlignment="1">
      <alignment horizontal="center"/>
    </xf>
    <xf numFmtId="0" fontId="8" fillId="36" borderId="20" xfId="0" applyFont="1" applyFill="1" applyBorder="1" applyAlignment="1" applyProtection="1">
      <alignment horizontal="right" vertical="center" shrinkToFit="1"/>
      <protection/>
    </xf>
    <xf numFmtId="0" fontId="24" fillId="35" borderId="0" xfId="0" applyFont="1" applyFill="1" applyBorder="1" applyAlignment="1" applyProtection="1">
      <alignment horizontal="right" vertical="center" shrinkToFit="1"/>
      <protection/>
    </xf>
    <xf numFmtId="0" fontId="25" fillId="38" borderId="0" xfId="0" applyFont="1" applyFill="1" applyBorder="1" applyAlignment="1">
      <alignment horizontal="center" vertical="center"/>
    </xf>
    <xf numFmtId="2" fontId="7" fillId="35" borderId="0" xfId="0" applyNumberFormat="1" applyFont="1" applyFill="1" applyBorder="1" applyAlignment="1">
      <alignment/>
    </xf>
    <xf numFmtId="2" fontId="0" fillId="35" borderId="0" xfId="0" applyNumberFormat="1" applyFont="1" applyFill="1" applyBorder="1" applyAlignment="1">
      <alignment horizontal="center"/>
    </xf>
    <xf numFmtId="2" fontId="26" fillId="36" borderId="21" xfId="0" applyNumberFormat="1" applyFont="1" applyFill="1" applyBorder="1" applyAlignment="1">
      <alignment horizontal="center" vertical="center" shrinkToFit="1"/>
    </xf>
    <xf numFmtId="2" fontId="27" fillId="36" borderId="22" xfId="0" applyNumberFormat="1" applyFont="1" applyFill="1" applyBorder="1" applyAlignment="1">
      <alignment vertical="center" shrinkToFit="1"/>
    </xf>
    <xf numFmtId="0" fontId="8" fillId="35" borderId="0" xfId="0" applyFont="1" applyFill="1" applyBorder="1" applyAlignment="1">
      <alignment vertical="center" shrinkToFit="1"/>
    </xf>
    <xf numFmtId="0" fontId="9" fillId="39" borderId="23" xfId="0" applyFont="1" applyFill="1" applyBorder="1" applyAlignment="1" applyProtection="1">
      <alignment horizontal="center" vertical="center"/>
      <protection locked="0"/>
    </xf>
    <xf numFmtId="0" fontId="28" fillId="35" borderId="0" xfId="0" applyFont="1" applyFill="1" applyBorder="1" applyAlignment="1">
      <alignment vertical="center"/>
    </xf>
    <xf numFmtId="9" fontId="7" fillId="35" borderId="0" xfId="0" applyNumberFormat="1" applyFont="1" applyFill="1" applyBorder="1" applyAlignment="1">
      <alignment horizontal="center" vertical="center"/>
    </xf>
    <xf numFmtId="2" fontId="7" fillId="35" borderId="0" xfId="0" applyNumberFormat="1" applyFont="1" applyFill="1" applyAlignment="1">
      <alignment/>
    </xf>
    <xf numFmtId="0" fontId="29" fillId="36" borderId="20" xfId="0" applyFont="1" applyFill="1" applyBorder="1" applyAlignment="1">
      <alignment horizontal="center"/>
    </xf>
    <xf numFmtId="0" fontId="30" fillId="36" borderId="20" xfId="0" applyFont="1" applyFill="1" applyBorder="1" applyAlignment="1" applyProtection="1">
      <alignment horizontal="right" vertical="center" shrinkToFit="1"/>
      <protection/>
    </xf>
    <xf numFmtId="0" fontId="0" fillId="35" borderId="0" xfId="0" applyFill="1" applyBorder="1" applyAlignment="1">
      <alignment/>
    </xf>
    <xf numFmtId="0" fontId="7" fillId="36" borderId="0" xfId="0" applyFont="1" applyFill="1" applyBorder="1" applyAlignment="1">
      <alignment/>
    </xf>
    <xf numFmtId="0" fontId="29" fillId="36" borderId="0" xfId="0" applyFont="1" applyFill="1" applyBorder="1" applyAlignment="1">
      <alignment horizontal="center"/>
    </xf>
    <xf numFmtId="0" fontId="7" fillId="40" borderId="24" xfId="0" applyFont="1" applyFill="1" applyBorder="1" applyAlignment="1">
      <alignment/>
    </xf>
    <xf numFmtId="0" fontId="7" fillId="40" borderId="0" xfId="0" applyFont="1" applyFill="1" applyBorder="1" applyAlignment="1">
      <alignment/>
    </xf>
    <xf numFmtId="0" fontId="0" fillId="40" borderId="0" xfId="0" applyFont="1" applyFill="1" applyBorder="1" applyAlignment="1">
      <alignment horizontal="center"/>
    </xf>
    <xf numFmtId="0" fontId="7" fillId="40" borderId="0" xfId="0" applyFont="1" applyFill="1" applyBorder="1" applyAlignment="1">
      <alignment horizontal="right"/>
    </xf>
    <xf numFmtId="0" fontId="7" fillId="40" borderId="0" xfId="0" applyFont="1" applyFill="1" applyBorder="1" applyAlignment="1">
      <alignment horizontal="left"/>
    </xf>
    <xf numFmtId="0" fontId="23" fillId="36" borderId="0" xfId="0" applyFont="1" applyFill="1" applyBorder="1" applyAlignment="1">
      <alignment horizontal="center"/>
    </xf>
    <xf numFmtId="0" fontId="16" fillId="35" borderId="0" xfId="0" applyFont="1" applyFill="1" applyBorder="1" applyAlignment="1">
      <alignment vertical="center" shrinkToFit="1"/>
    </xf>
    <xf numFmtId="0" fontId="7" fillId="35" borderId="0" xfId="0" applyFont="1" applyFill="1" applyAlignment="1" applyProtection="1">
      <alignment/>
      <protection/>
    </xf>
    <xf numFmtId="0" fontId="21" fillId="35" borderId="14" xfId="0" applyFont="1" applyFill="1" applyBorder="1" applyAlignment="1" applyProtection="1">
      <alignment horizontal="center" vertical="center" wrapText="1"/>
      <protection/>
    </xf>
    <xf numFmtId="0" fontId="21" fillId="36" borderId="19" xfId="0" applyFont="1" applyFill="1" applyBorder="1" applyAlignment="1" applyProtection="1">
      <alignment horizontal="center" vertical="center" wrapText="1"/>
      <protection/>
    </xf>
    <xf numFmtId="0" fontId="29" fillId="36" borderId="0" xfId="0" applyFont="1" applyFill="1" applyBorder="1" applyAlignment="1" applyProtection="1">
      <alignment horizontal="center"/>
      <protection/>
    </xf>
    <xf numFmtId="2" fontId="15" fillId="35" borderId="0" xfId="41" applyNumberFormat="1" applyFont="1" applyFill="1" applyBorder="1" applyAlignment="1" applyProtection="1">
      <alignment horizontal="right" vertical="center"/>
      <protection/>
    </xf>
    <xf numFmtId="0" fontId="7" fillId="37" borderId="0" xfId="0" applyFont="1" applyFill="1" applyBorder="1" applyAlignment="1" applyProtection="1">
      <alignment/>
      <protection/>
    </xf>
    <xf numFmtId="0" fontId="7" fillId="35" borderId="0" xfId="0" applyFont="1" applyFill="1" applyBorder="1" applyAlignment="1" applyProtection="1">
      <alignment/>
      <protection/>
    </xf>
    <xf numFmtId="0" fontId="0" fillId="35" borderId="0" xfId="0" applyFont="1" applyFill="1" applyBorder="1" applyAlignment="1" applyProtection="1">
      <alignment horizontal="center"/>
      <protection/>
    </xf>
    <xf numFmtId="0" fontId="0" fillId="35" borderId="0" xfId="0" applyFill="1" applyBorder="1" applyAlignment="1" applyProtection="1">
      <alignment/>
      <protection/>
    </xf>
    <xf numFmtId="0" fontId="7" fillId="35" borderId="0" xfId="0" applyFont="1" applyFill="1" applyBorder="1" applyAlignment="1" applyProtection="1">
      <alignment horizontal="right"/>
      <protection/>
    </xf>
    <xf numFmtId="0" fontId="7" fillId="35" borderId="0" xfId="0" applyFont="1" applyFill="1" applyBorder="1" applyAlignment="1" applyProtection="1">
      <alignment horizontal="left"/>
      <protection/>
    </xf>
    <xf numFmtId="0" fontId="7" fillId="35" borderId="18" xfId="0" applyFont="1" applyFill="1" applyBorder="1" applyAlignment="1" applyProtection="1">
      <alignment/>
      <protection/>
    </xf>
    <xf numFmtId="0" fontId="7" fillId="0" borderId="0" xfId="0" applyFont="1" applyAlignment="1" applyProtection="1">
      <alignment/>
      <protection/>
    </xf>
    <xf numFmtId="0" fontId="9" fillId="35" borderId="0" xfId="0" applyFont="1" applyFill="1" applyBorder="1" applyAlignment="1" applyProtection="1">
      <alignment horizontal="right" vertical="center"/>
      <protection/>
    </xf>
    <xf numFmtId="0" fontId="7" fillId="40" borderId="25" xfId="0" applyFont="1" applyFill="1" applyBorder="1" applyAlignment="1">
      <alignment/>
    </xf>
    <xf numFmtId="0" fontId="7" fillId="40" borderId="0" xfId="0" applyFont="1" applyFill="1" applyBorder="1" applyAlignment="1" applyProtection="1">
      <alignment/>
      <protection/>
    </xf>
    <xf numFmtId="0" fontId="0" fillId="40" borderId="0" xfId="0" applyFont="1" applyFill="1" applyBorder="1" applyAlignment="1" applyProtection="1">
      <alignment horizontal="center"/>
      <protection/>
    </xf>
    <xf numFmtId="0" fontId="7" fillId="40" borderId="0" xfId="0" applyFont="1" applyFill="1" applyBorder="1" applyAlignment="1" applyProtection="1">
      <alignment horizontal="right"/>
      <protection/>
    </xf>
    <xf numFmtId="0" fontId="7" fillId="40" borderId="0" xfId="0" applyFont="1" applyFill="1" applyBorder="1" applyAlignment="1" applyProtection="1">
      <alignment horizontal="left"/>
      <protection/>
    </xf>
    <xf numFmtId="0" fontId="9" fillId="36" borderId="0" xfId="0" applyFont="1" applyFill="1" applyBorder="1" applyAlignment="1">
      <alignment/>
    </xf>
    <xf numFmtId="2" fontId="31" fillId="36" borderId="20" xfId="41" applyNumberFormat="1" applyFont="1" applyFill="1" applyBorder="1" applyAlignment="1" applyProtection="1">
      <alignment horizontal="right" vertical="center"/>
      <protection/>
    </xf>
    <xf numFmtId="0" fontId="7" fillId="35" borderId="18" xfId="0" applyFont="1" applyFill="1" applyBorder="1" applyAlignment="1">
      <alignment horizontal="center"/>
    </xf>
    <xf numFmtId="0" fontId="8" fillId="36" borderId="20" xfId="0" applyFont="1" applyFill="1" applyBorder="1" applyAlignment="1" applyProtection="1">
      <alignment horizontal="right" vertical="center"/>
      <protection/>
    </xf>
    <xf numFmtId="0" fontId="8" fillId="36" borderId="0" xfId="0" applyFont="1" applyFill="1" applyBorder="1" applyAlignment="1">
      <alignment/>
    </xf>
    <xf numFmtId="172" fontId="8" fillId="36" borderId="0" xfId="0" applyNumberFormat="1" applyFont="1" applyFill="1" applyBorder="1" applyAlignment="1">
      <alignment/>
    </xf>
    <xf numFmtId="0" fontId="25" fillId="38" borderId="0" xfId="0" applyFont="1" applyFill="1" applyBorder="1" applyAlignment="1">
      <alignment horizontal="center"/>
    </xf>
    <xf numFmtId="0" fontId="9" fillId="35" borderId="0" xfId="0" applyFont="1" applyFill="1" applyBorder="1" applyAlignment="1">
      <alignment/>
    </xf>
    <xf numFmtId="0" fontId="9" fillId="35" borderId="20" xfId="0" applyFont="1" applyFill="1" applyBorder="1" applyAlignment="1">
      <alignment/>
    </xf>
    <xf numFmtId="0" fontId="8" fillId="35" borderId="20" xfId="0" applyFont="1" applyFill="1" applyBorder="1" applyAlignment="1" applyProtection="1">
      <alignment/>
      <protection/>
    </xf>
    <xf numFmtId="2" fontId="33" fillId="36" borderId="20" xfId="0" applyNumberFormat="1" applyFont="1" applyFill="1" applyBorder="1" applyAlignment="1" applyProtection="1">
      <alignment horizontal="center" vertical="center" shrinkToFit="1"/>
      <protection/>
    </xf>
    <xf numFmtId="2" fontId="23" fillId="35" borderId="0" xfId="0" applyNumberFormat="1" applyFont="1" applyFill="1" applyBorder="1" applyAlignment="1" applyProtection="1">
      <alignment horizontal="center" vertical="center" shrinkToFit="1"/>
      <protection/>
    </xf>
    <xf numFmtId="2" fontId="34" fillId="36" borderId="20" xfId="0" applyNumberFormat="1" applyFont="1" applyFill="1" applyBorder="1" applyAlignment="1" applyProtection="1">
      <alignment horizontal="center" vertical="center" shrinkToFit="1"/>
      <protection/>
    </xf>
    <xf numFmtId="2" fontId="35" fillId="35" borderId="0" xfId="0" applyNumberFormat="1" applyFont="1" applyFill="1" applyBorder="1" applyAlignment="1" applyProtection="1">
      <alignment horizontal="center" vertical="center" shrinkToFit="1"/>
      <protection/>
    </xf>
    <xf numFmtId="0" fontId="36" fillId="35" borderId="14" xfId="0" applyFont="1" applyFill="1" applyBorder="1" applyAlignment="1">
      <alignment horizontal="right" vertical="center" shrinkToFit="1"/>
    </xf>
    <xf numFmtId="0" fontId="25" fillId="36" borderId="19" xfId="0" applyFont="1" applyFill="1" applyBorder="1" applyAlignment="1">
      <alignment horizontal="right" vertical="center" shrinkToFit="1"/>
    </xf>
    <xf numFmtId="0" fontId="28" fillId="36" borderId="0" xfId="0" applyFont="1" applyFill="1" applyBorder="1" applyAlignment="1">
      <alignment vertical="center" shrinkToFit="1"/>
    </xf>
    <xf numFmtId="0" fontId="37" fillId="35" borderId="0" xfId="0" applyFont="1" applyFill="1" applyBorder="1" applyAlignment="1">
      <alignment horizontal="center" vertical="center" shrinkToFit="1"/>
    </xf>
    <xf numFmtId="0" fontId="9" fillId="39" borderId="0" xfId="0" applyFont="1" applyFill="1" applyBorder="1" applyAlignment="1">
      <alignment horizontal="center" vertical="center"/>
    </xf>
    <xf numFmtId="9" fontId="7" fillId="35" borderId="0" xfId="0" applyNumberFormat="1" applyFont="1" applyFill="1" applyBorder="1" applyAlignment="1">
      <alignment/>
    </xf>
    <xf numFmtId="0" fontId="7" fillId="36" borderId="26" xfId="0" applyFont="1" applyFill="1" applyBorder="1" applyAlignment="1">
      <alignment/>
    </xf>
    <xf numFmtId="0" fontId="7" fillId="36" borderId="27" xfId="0" applyFont="1" applyFill="1" applyBorder="1" applyAlignment="1">
      <alignment/>
    </xf>
    <xf numFmtId="0" fontId="8" fillId="36" borderId="28" xfId="0" applyFont="1" applyFill="1" applyBorder="1" applyAlignment="1" applyProtection="1">
      <alignment/>
      <protection/>
    </xf>
    <xf numFmtId="0" fontId="7" fillId="35" borderId="29" xfId="0" applyFont="1" applyFill="1" applyBorder="1" applyAlignment="1">
      <alignment/>
    </xf>
    <xf numFmtId="0" fontId="7" fillId="35" borderId="30" xfId="0" applyFont="1" applyFill="1" applyBorder="1" applyAlignment="1">
      <alignment/>
    </xf>
    <xf numFmtId="0" fontId="8" fillId="35" borderId="30" xfId="0" applyFont="1" applyFill="1" applyBorder="1" applyAlignment="1">
      <alignment/>
    </xf>
    <xf numFmtId="0" fontId="9" fillId="35" borderId="30" xfId="0" applyFont="1" applyFill="1" applyBorder="1" applyAlignment="1">
      <alignment/>
    </xf>
    <xf numFmtId="0" fontId="7" fillId="35" borderId="30" xfId="0" applyFont="1" applyFill="1" applyBorder="1" applyAlignment="1">
      <alignment horizontal="center"/>
    </xf>
    <xf numFmtId="0" fontId="7" fillId="35" borderId="30" xfId="0" applyFont="1" applyFill="1" applyBorder="1" applyAlignment="1">
      <alignment horizontal="right"/>
    </xf>
    <xf numFmtId="0" fontId="7" fillId="35" borderId="30" xfId="0" applyFont="1" applyFill="1" applyBorder="1" applyAlignment="1">
      <alignment horizontal="left"/>
    </xf>
    <xf numFmtId="0" fontId="7" fillId="35" borderId="31" xfId="0" applyFont="1" applyFill="1" applyBorder="1" applyAlignment="1">
      <alignment/>
    </xf>
    <xf numFmtId="0" fontId="39" fillId="35" borderId="0" xfId="0" applyFont="1" applyFill="1" applyAlignment="1">
      <alignment horizontal="center"/>
    </xf>
    <xf numFmtId="0" fontId="40" fillId="35" borderId="0" xfId="0" applyFont="1" applyFill="1" applyAlignment="1">
      <alignment horizontal="center"/>
    </xf>
    <xf numFmtId="0" fontId="41" fillId="35" borderId="0" xfId="0" applyFont="1" applyFill="1" applyBorder="1" applyAlignment="1">
      <alignment horizontal="center" vertical="center" shrinkToFit="1"/>
    </xf>
    <xf numFmtId="0" fontId="42" fillId="35" borderId="0" xfId="0" applyFont="1" applyFill="1" applyBorder="1" applyAlignment="1">
      <alignment horizontal="center"/>
    </xf>
    <xf numFmtId="0" fontId="43" fillId="35" borderId="0" xfId="0" applyFont="1" applyFill="1" applyBorder="1" applyAlignment="1">
      <alignment/>
    </xf>
    <xf numFmtId="1" fontId="7" fillId="35" borderId="0" xfId="0" applyNumberFormat="1" applyFont="1" applyFill="1" applyAlignment="1">
      <alignment/>
    </xf>
    <xf numFmtId="172" fontId="7" fillId="35" borderId="0" xfId="0" applyNumberFormat="1" applyFont="1" applyFill="1" applyAlignment="1">
      <alignment/>
    </xf>
    <xf numFmtId="0" fontId="8" fillId="0" borderId="0" xfId="0" applyFont="1" applyAlignment="1">
      <alignment/>
    </xf>
    <xf numFmtId="0" fontId="9" fillId="0" borderId="0" xfId="0" applyFont="1" applyAlignment="1">
      <alignment/>
    </xf>
    <xf numFmtId="0" fontId="7" fillId="0" borderId="0" xfId="0" applyFont="1" applyAlignment="1">
      <alignment horizontal="center"/>
    </xf>
    <xf numFmtId="0" fontId="7" fillId="0" borderId="0" xfId="0" applyFont="1" applyAlignment="1">
      <alignment horizontal="right"/>
    </xf>
    <xf numFmtId="0" fontId="7" fillId="0" borderId="0" xfId="0" applyFont="1" applyAlignment="1">
      <alignment horizontal="left"/>
    </xf>
    <xf numFmtId="0" fontId="43" fillId="0" borderId="0" xfId="0" applyFont="1" applyAlignment="1">
      <alignment/>
    </xf>
    <xf numFmtId="0" fontId="31" fillId="0" borderId="0" xfId="0" applyFont="1" applyAlignment="1">
      <alignment/>
    </xf>
    <xf numFmtId="0" fontId="15" fillId="0" borderId="0" xfId="0" applyFont="1" applyAlignment="1">
      <alignment/>
    </xf>
    <xf numFmtId="0" fontId="7" fillId="41" borderId="0" xfId="0" applyFont="1" applyFill="1" applyAlignment="1" applyProtection="1">
      <alignment/>
      <protection/>
    </xf>
    <xf numFmtId="0" fontId="7" fillId="41" borderId="0" xfId="0" applyFont="1" applyFill="1" applyAlignment="1" applyProtection="1">
      <alignment horizontal="center"/>
      <protection/>
    </xf>
    <xf numFmtId="0" fontId="0" fillId="41" borderId="0" xfId="0" applyFont="1" applyFill="1" applyAlignment="1" applyProtection="1">
      <alignment/>
      <protection/>
    </xf>
    <xf numFmtId="0" fontId="45" fillId="41" borderId="0" xfId="0" applyFont="1" applyFill="1" applyAlignment="1" applyProtection="1">
      <alignment/>
      <protection/>
    </xf>
    <xf numFmtId="0" fontId="7" fillId="41" borderId="0" xfId="0" applyFont="1" applyFill="1" applyAlignment="1" applyProtection="1">
      <alignment horizontal="right"/>
      <protection/>
    </xf>
    <xf numFmtId="0" fontId="7" fillId="41" borderId="0" xfId="0" applyFont="1" applyFill="1" applyAlignment="1" applyProtection="1">
      <alignment horizontal="left"/>
      <protection/>
    </xf>
    <xf numFmtId="0" fontId="7" fillId="41" borderId="0" xfId="0" applyFont="1" applyFill="1" applyAlignment="1" applyProtection="1">
      <alignment horizontal="center" vertical="center" shrinkToFit="1"/>
      <protection/>
    </xf>
    <xf numFmtId="0" fontId="7" fillId="41" borderId="11" xfId="0" applyFont="1" applyFill="1" applyBorder="1" applyAlignment="1" applyProtection="1">
      <alignment/>
      <protection/>
    </xf>
    <xf numFmtId="0" fontId="7" fillId="41" borderId="12" xfId="0" applyFont="1" applyFill="1" applyBorder="1" applyAlignment="1" applyProtection="1">
      <alignment/>
      <protection/>
    </xf>
    <xf numFmtId="0" fontId="7" fillId="41" borderId="12" xfId="0" applyFont="1" applyFill="1" applyBorder="1" applyAlignment="1" applyProtection="1">
      <alignment horizontal="center"/>
      <protection/>
    </xf>
    <xf numFmtId="0" fontId="0" fillId="41" borderId="12" xfId="0" applyFont="1" applyFill="1" applyBorder="1" applyAlignment="1" applyProtection="1">
      <alignment/>
      <protection/>
    </xf>
    <xf numFmtId="0" fontId="45" fillId="41" borderId="12" xfId="0" applyFont="1" applyFill="1" applyBorder="1" applyAlignment="1" applyProtection="1">
      <alignment/>
      <protection/>
    </xf>
    <xf numFmtId="0" fontId="7" fillId="41" borderId="12" xfId="0" applyFont="1" applyFill="1" applyBorder="1" applyAlignment="1" applyProtection="1">
      <alignment horizontal="right"/>
      <protection/>
    </xf>
    <xf numFmtId="0" fontId="7" fillId="41" borderId="12" xfId="0" applyFont="1" applyFill="1" applyBorder="1" applyAlignment="1" applyProtection="1">
      <alignment horizontal="left"/>
      <protection/>
    </xf>
    <xf numFmtId="0" fontId="0" fillId="41" borderId="12" xfId="0" applyFont="1" applyFill="1" applyBorder="1" applyAlignment="1" applyProtection="1">
      <alignment horizontal="center" vertical="center" textRotation="90" wrapText="1"/>
      <protection/>
    </xf>
    <xf numFmtId="0" fontId="7" fillId="41" borderId="13" xfId="0" applyFont="1" applyFill="1" applyBorder="1" applyAlignment="1" applyProtection="1">
      <alignment/>
      <protection/>
    </xf>
    <xf numFmtId="0" fontId="7" fillId="0" borderId="0" xfId="0" applyFont="1" applyFill="1" applyAlignment="1" applyProtection="1">
      <alignment/>
      <protection/>
    </xf>
    <xf numFmtId="0" fontId="7" fillId="41" borderId="14" xfId="0" applyFont="1" applyFill="1" applyBorder="1" applyAlignment="1" applyProtection="1">
      <alignment/>
      <protection/>
    </xf>
    <xf numFmtId="0" fontId="7" fillId="41" borderId="15" xfId="0" applyFont="1" applyFill="1" applyBorder="1" applyAlignment="1" applyProtection="1">
      <alignment/>
      <protection/>
    </xf>
    <xf numFmtId="0" fontId="7" fillId="41" borderId="16" xfId="0" applyFont="1" applyFill="1" applyBorder="1" applyAlignment="1" applyProtection="1">
      <alignment/>
      <protection/>
    </xf>
    <xf numFmtId="0" fontId="7" fillId="41" borderId="16" xfId="0" applyFont="1" applyFill="1" applyBorder="1" applyAlignment="1" applyProtection="1">
      <alignment horizontal="center"/>
      <protection/>
    </xf>
    <xf numFmtId="0" fontId="7" fillId="41" borderId="17" xfId="0" applyFont="1" applyFill="1" applyBorder="1" applyAlignment="1" applyProtection="1">
      <alignment/>
      <protection/>
    </xf>
    <xf numFmtId="0" fontId="7" fillId="41" borderId="0" xfId="0" applyFont="1" applyFill="1" applyBorder="1" applyAlignment="1" applyProtection="1">
      <alignment/>
      <protection/>
    </xf>
    <xf numFmtId="0" fontId="0" fillId="41" borderId="0" xfId="0" applyFont="1" applyFill="1" applyBorder="1" applyAlignment="1" applyProtection="1">
      <alignment/>
      <protection/>
    </xf>
    <xf numFmtId="0" fontId="45" fillId="41" borderId="0" xfId="0" applyFont="1" applyFill="1" applyBorder="1" applyAlignment="1" applyProtection="1">
      <alignment/>
      <protection/>
    </xf>
    <xf numFmtId="0" fontId="7" fillId="41" borderId="0" xfId="0" applyFont="1" applyFill="1" applyBorder="1" applyAlignment="1" applyProtection="1">
      <alignment horizontal="center"/>
      <protection/>
    </xf>
    <xf numFmtId="0" fontId="7" fillId="41" borderId="0" xfId="0" applyFont="1" applyFill="1" applyBorder="1" applyAlignment="1" applyProtection="1">
      <alignment horizontal="right"/>
      <protection/>
    </xf>
    <xf numFmtId="0" fontId="7" fillId="41" borderId="0" xfId="0" applyFont="1" applyFill="1" applyBorder="1" applyAlignment="1" applyProtection="1">
      <alignment horizontal="left"/>
      <protection/>
    </xf>
    <xf numFmtId="0" fontId="7" fillId="41" borderId="18" xfId="0" applyFont="1" applyFill="1" applyBorder="1" applyAlignment="1" applyProtection="1">
      <alignment/>
      <protection/>
    </xf>
    <xf numFmtId="0" fontId="7" fillId="41" borderId="19" xfId="0" applyFont="1" applyFill="1" applyBorder="1" applyAlignment="1" applyProtection="1">
      <alignment/>
      <protection/>
    </xf>
    <xf numFmtId="0" fontId="0" fillId="41" borderId="20" xfId="0" applyFill="1" applyBorder="1" applyAlignment="1" applyProtection="1">
      <alignment/>
      <protection/>
    </xf>
    <xf numFmtId="0" fontId="0" fillId="41" borderId="0" xfId="0" applyFont="1" applyFill="1" applyBorder="1" applyAlignment="1" applyProtection="1">
      <alignment/>
      <protection/>
    </xf>
    <xf numFmtId="0" fontId="0" fillId="41" borderId="0" xfId="0" applyFill="1" applyBorder="1" applyAlignment="1" applyProtection="1">
      <alignment/>
      <protection/>
    </xf>
    <xf numFmtId="0" fontId="45" fillId="41" borderId="0" xfId="0" applyFont="1" applyFill="1" applyBorder="1" applyAlignment="1" applyProtection="1">
      <alignment/>
      <protection/>
    </xf>
    <xf numFmtId="0" fontId="0" fillId="41" borderId="0" xfId="0" applyFill="1" applyBorder="1" applyAlignment="1" applyProtection="1">
      <alignment/>
      <protection/>
    </xf>
    <xf numFmtId="21" fontId="47" fillId="41" borderId="0" xfId="0" applyNumberFormat="1" applyFont="1" applyFill="1" applyAlignment="1" applyProtection="1">
      <alignment/>
      <protection/>
    </xf>
    <xf numFmtId="0" fontId="6" fillId="41" borderId="0" xfId="0" applyFont="1" applyFill="1" applyBorder="1" applyAlignment="1" applyProtection="1">
      <alignment horizontal="center"/>
      <protection/>
    </xf>
    <xf numFmtId="0" fontId="9" fillId="41" borderId="0" xfId="0" applyFont="1" applyFill="1" applyBorder="1" applyAlignment="1" applyProtection="1">
      <alignment horizontal="center"/>
      <protection/>
    </xf>
    <xf numFmtId="0" fontId="11" fillId="41" borderId="0" xfId="0" applyFont="1" applyFill="1" applyBorder="1" applyAlignment="1" applyProtection="1">
      <alignment/>
      <protection/>
    </xf>
    <xf numFmtId="0" fontId="48" fillId="41" borderId="0" xfId="0" applyFont="1" applyFill="1" applyBorder="1" applyAlignment="1" applyProtection="1">
      <alignment horizontal="center" vertical="center" wrapText="1"/>
      <protection/>
    </xf>
    <xf numFmtId="0" fontId="15" fillId="41" borderId="0" xfId="0" applyFont="1" applyFill="1" applyBorder="1" applyAlignment="1" applyProtection="1">
      <alignment horizontal="center"/>
      <protection/>
    </xf>
    <xf numFmtId="0" fontId="15" fillId="41" borderId="0" xfId="0" applyFont="1" applyFill="1" applyBorder="1" applyAlignment="1" applyProtection="1">
      <alignment horizontal="left"/>
      <protection/>
    </xf>
    <xf numFmtId="0" fontId="7" fillId="41" borderId="20" xfId="0" applyFont="1" applyFill="1" applyBorder="1" applyAlignment="1" applyProtection="1">
      <alignment/>
      <protection/>
    </xf>
    <xf numFmtId="0" fontId="0" fillId="41" borderId="0" xfId="0" applyFont="1" applyFill="1" applyBorder="1" applyAlignment="1" applyProtection="1">
      <alignment horizontal="center" vertical="center" textRotation="90" wrapText="1"/>
      <protection/>
    </xf>
    <xf numFmtId="0" fontId="7" fillId="39" borderId="0" xfId="0" applyFont="1" applyFill="1" applyBorder="1" applyAlignment="1" applyProtection="1">
      <alignment/>
      <protection/>
    </xf>
    <xf numFmtId="0" fontId="0" fillId="41" borderId="0" xfId="0" applyFont="1" applyFill="1" applyBorder="1" applyAlignment="1" applyProtection="1">
      <alignment horizontal="center"/>
      <protection/>
    </xf>
    <xf numFmtId="0" fontId="50" fillId="41" borderId="0" xfId="0" applyFont="1" applyFill="1" applyBorder="1" applyAlignment="1" applyProtection="1">
      <alignment horizontal="center" vertical="center"/>
      <protection/>
    </xf>
    <xf numFmtId="0" fontId="51" fillId="41" borderId="0" xfId="0" applyFont="1" applyFill="1" applyBorder="1" applyAlignment="1" applyProtection="1">
      <alignment horizontal="center"/>
      <protection/>
    </xf>
    <xf numFmtId="174" fontId="7" fillId="41" borderId="0" xfId="0" applyNumberFormat="1" applyFont="1" applyFill="1" applyBorder="1" applyAlignment="1" applyProtection="1">
      <alignment/>
      <protection/>
    </xf>
    <xf numFmtId="170" fontId="7" fillId="41" borderId="0" xfId="0" applyNumberFormat="1" applyFont="1" applyFill="1" applyBorder="1" applyAlignment="1" applyProtection="1">
      <alignment/>
      <protection/>
    </xf>
    <xf numFmtId="164" fontId="45" fillId="41" borderId="0" xfId="0" applyNumberFormat="1" applyFont="1" applyFill="1" applyBorder="1" applyAlignment="1" applyProtection="1">
      <alignment/>
      <protection/>
    </xf>
    <xf numFmtId="174" fontId="43" fillId="0" borderId="0" xfId="0" applyNumberFormat="1" applyFont="1" applyFill="1" applyBorder="1" applyAlignment="1" applyProtection="1">
      <alignment horizontal="center" vertical="center"/>
      <protection/>
    </xf>
    <xf numFmtId="164" fontId="43" fillId="0" borderId="0" xfId="0" applyNumberFormat="1" applyFont="1" applyFill="1" applyBorder="1" applyAlignment="1" applyProtection="1">
      <alignment horizontal="center" vertical="center"/>
      <protection/>
    </xf>
    <xf numFmtId="21" fontId="43" fillId="0" borderId="0" xfId="0" applyNumberFormat="1" applyFont="1" applyFill="1" applyBorder="1" applyAlignment="1" applyProtection="1">
      <alignment horizontal="center" vertical="center"/>
      <protection/>
    </xf>
    <xf numFmtId="21" fontId="11" fillId="41" borderId="0" xfId="0" applyNumberFormat="1" applyFont="1" applyFill="1" applyBorder="1" applyAlignment="1" applyProtection="1">
      <alignment/>
      <protection/>
    </xf>
    <xf numFmtId="1" fontId="0" fillId="41" borderId="0" xfId="0" applyNumberFormat="1" applyFont="1" applyFill="1" applyBorder="1" applyAlignment="1" applyProtection="1">
      <alignment/>
      <protection/>
    </xf>
    <xf numFmtId="0" fontId="27" fillId="42" borderId="0" xfId="0" applyFont="1" applyFill="1" applyBorder="1" applyAlignment="1" applyProtection="1">
      <alignment horizontal="center" vertical="center"/>
      <protection/>
    </xf>
    <xf numFmtId="2" fontId="14" fillId="41" borderId="32" xfId="0" applyNumberFormat="1" applyFont="1" applyFill="1" applyBorder="1" applyAlignment="1" applyProtection="1">
      <alignment horizontal="center" vertical="center"/>
      <protection/>
    </xf>
    <xf numFmtId="174" fontId="27" fillId="40" borderId="32" xfId="0" applyNumberFormat="1" applyFont="1" applyFill="1" applyBorder="1" applyAlignment="1" applyProtection="1">
      <alignment horizontal="center" vertical="center"/>
      <protection/>
    </xf>
    <xf numFmtId="0" fontId="0" fillId="41" borderId="0" xfId="0" applyFill="1" applyAlignment="1" applyProtection="1">
      <alignment/>
      <protection/>
    </xf>
    <xf numFmtId="0" fontId="27" fillId="43" borderId="23" xfId="0" applyFont="1" applyFill="1" applyBorder="1" applyAlignment="1" applyProtection="1">
      <alignment horizontal="center" vertical="center"/>
      <protection locked="0"/>
    </xf>
    <xf numFmtId="0" fontId="27" fillId="41" borderId="0" xfId="0" applyFont="1" applyFill="1" applyBorder="1" applyAlignment="1" applyProtection="1">
      <alignment horizontal="center" vertical="center"/>
      <protection/>
    </xf>
    <xf numFmtId="9" fontId="52" fillId="41" borderId="0" xfId="0" applyNumberFormat="1" applyFont="1" applyFill="1" applyBorder="1" applyAlignment="1" applyProtection="1">
      <alignment horizontal="center"/>
      <protection/>
    </xf>
    <xf numFmtId="0" fontId="21" fillId="41" borderId="0" xfId="0" applyFont="1" applyFill="1" applyBorder="1" applyAlignment="1" applyProtection="1">
      <alignment horizontal="center" vertical="center"/>
      <protection/>
    </xf>
    <xf numFmtId="0" fontId="53" fillId="41" borderId="0" xfId="0" applyFont="1" applyFill="1" applyBorder="1" applyAlignment="1" applyProtection="1">
      <alignment horizontal="left"/>
      <protection/>
    </xf>
    <xf numFmtId="0" fontId="39" fillId="41" borderId="0" xfId="0" applyFont="1" applyFill="1" applyBorder="1" applyAlignment="1" applyProtection="1">
      <alignment/>
      <protection/>
    </xf>
    <xf numFmtId="0" fontId="0" fillId="35" borderId="0" xfId="0" applyFill="1" applyBorder="1" applyAlignment="1" applyProtection="1">
      <alignment horizontal="center"/>
      <protection/>
    </xf>
    <xf numFmtId="0" fontId="53" fillId="35" borderId="0" xfId="0" applyFont="1" applyFill="1" applyBorder="1" applyAlignment="1" applyProtection="1">
      <alignment horizontal="left"/>
      <protection/>
    </xf>
    <xf numFmtId="0" fontId="39" fillId="35" borderId="0" xfId="0" applyFont="1" applyFill="1" applyBorder="1" applyAlignment="1" applyProtection="1">
      <alignment/>
      <protection/>
    </xf>
    <xf numFmtId="0" fontId="53" fillId="40" borderId="0" xfId="0" applyFont="1" applyFill="1" applyBorder="1" applyAlignment="1" applyProtection="1">
      <alignment horizontal="left"/>
      <protection/>
    </xf>
    <xf numFmtId="0" fontId="39" fillId="40" borderId="0" xfId="0" applyFont="1" applyFill="1" applyBorder="1" applyAlignment="1" applyProtection="1">
      <alignment/>
      <protection/>
    </xf>
    <xf numFmtId="0" fontId="47" fillId="41" borderId="14" xfId="0" applyFont="1" applyFill="1" applyBorder="1" applyAlignment="1" applyProtection="1">
      <alignment/>
      <protection/>
    </xf>
    <xf numFmtId="0" fontId="47" fillId="41" borderId="19" xfId="0" applyFont="1" applyFill="1" applyBorder="1" applyAlignment="1" applyProtection="1">
      <alignment/>
      <protection/>
    </xf>
    <xf numFmtId="0" fontId="47" fillId="41" borderId="0" xfId="0" applyFont="1" applyFill="1" applyBorder="1" applyAlignment="1" applyProtection="1">
      <alignment/>
      <protection/>
    </xf>
    <xf numFmtId="0" fontId="39" fillId="35" borderId="0" xfId="0" applyFont="1" applyFill="1" applyBorder="1" applyAlignment="1" applyProtection="1">
      <alignment horizontal="center"/>
      <protection/>
    </xf>
    <xf numFmtId="0" fontId="7" fillId="35" borderId="18" xfId="0" applyFont="1" applyFill="1" applyBorder="1" applyAlignment="1" applyProtection="1">
      <alignment horizontal="center"/>
      <protection/>
    </xf>
    <xf numFmtId="0" fontId="58" fillId="41" borderId="0" xfId="0" applyFont="1" applyFill="1" applyAlignment="1">
      <alignment/>
    </xf>
    <xf numFmtId="0" fontId="53" fillId="40" borderId="0" xfId="0" applyFont="1" applyFill="1" applyBorder="1" applyAlignment="1" applyProtection="1">
      <alignment/>
      <protection/>
    </xf>
    <xf numFmtId="0" fontId="47" fillId="41" borderId="0" xfId="0" applyFont="1" applyFill="1" applyBorder="1" applyAlignment="1" applyProtection="1">
      <alignment horizontal="center"/>
      <protection/>
    </xf>
    <xf numFmtId="1" fontId="47" fillId="41" borderId="0" xfId="0" applyNumberFormat="1" applyFont="1" applyFill="1" applyBorder="1" applyAlignment="1" applyProtection="1">
      <alignment/>
      <protection/>
    </xf>
    <xf numFmtId="21" fontId="0" fillId="41" borderId="0" xfId="0" applyNumberFormat="1" applyFont="1" applyFill="1" applyAlignment="1" applyProtection="1">
      <alignment/>
      <protection/>
    </xf>
    <xf numFmtId="0" fontId="9" fillId="41" borderId="14" xfId="0" applyFont="1" applyFill="1" applyBorder="1" applyAlignment="1" applyProtection="1">
      <alignment/>
      <protection/>
    </xf>
    <xf numFmtId="0" fontId="9" fillId="41" borderId="14" xfId="0" applyFont="1" applyFill="1" applyBorder="1" applyAlignment="1" applyProtection="1">
      <alignment horizontal="right" vertical="center" shrinkToFit="1"/>
      <protection/>
    </xf>
    <xf numFmtId="0" fontId="11" fillId="41" borderId="0" xfId="0" applyNumberFormat="1" applyFont="1" applyFill="1" applyBorder="1" applyAlignment="1" applyProtection="1">
      <alignment/>
      <protection/>
    </xf>
    <xf numFmtId="0" fontId="9" fillId="41" borderId="19" xfId="0" applyFont="1" applyFill="1" applyBorder="1" applyAlignment="1" applyProtection="1">
      <alignment/>
      <protection/>
    </xf>
    <xf numFmtId="21" fontId="7" fillId="41" borderId="0" xfId="0" applyNumberFormat="1" applyFont="1" applyFill="1" applyBorder="1" applyAlignment="1" applyProtection="1">
      <alignment/>
      <protection/>
    </xf>
    <xf numFmtId="0" fontId="28" fillId="41" borderId="0" xfId="0" applyFont="1" applyFill="1" applyBorder="1" applyAlignment="1" applyProtection="1">
      <alignment/>
      <protection/>
    </xf>
    <xf numFmtId="164" fontId="61" fillId="40" borderId="32" xfId="0" applyNumberFormat="1" applyFont="1" applyFill="1" applyBorder="1" applyAlignment="1" applyProtection="1">
      <alignment horizontal="center" vertical="center" wrapText="1" shrinkToFit="1"/>
      <protection/>
    </xf>
    <xf numFmtId="164" fontId="62" fillId="41" borderId="0" xfId="0" applyNumberFormat="1" applyFont="1" applyFill="1" applyBorder="1" applyAlignment="1" applyProtection="1">
      <alignment horizontal="left" vertical="center" wrapText="1" shrinkToFit="1"/>
      <protection/>
    </xf>
    <xf numFmtId="0" fontId="60" fillId="41" borderId="0" xfId="0" applyFont="1" applyFill="1" applyBorder="1" applyAlignment="1" applyProtection="1">
      <alignment horizontal="right" vertical="center"/>
      <protection/>
    </xf>
    <xf numFmtId="0" fontId="63" fillId="44" borderId="33" xfId="0" applyFont="1" applyFill="1" applyBorder="1" applyAlignment="1" applyProtection="1">
      <alignment horizontal="center" vertical="center"/>
      <protection/>
    </xf>
    <xf numFmtId="0" fontId="52" fillId="41" borderId="0" xfId="0" applyFont="1" applyFill="1" applyBorder="1" applyAlignment="1" applyProtection="1">
      <alignment horizontal="left"/>
      <protection/>
    </xf>
    <xf numFmtId="164" fontId="7" fillId="41" borderId="0" xfId="0" applyNumberFormat="1" applyFont="1" applyFill="1" applyBorder="1" applyAlignment="1" applyProtection="1">
      <alignment/>
      <protection/>
    </xf>
    <xf numFmtId="0" fontId="7" fillId="35" borderId="0" xfId="0" applyFont="1" applyFill="1" applyBorder="1" applyAlignment="1" applyProtection="1">
      <alignment horizontal="center"/>
      <protection/>
    </xf>
    <xf numFmtId="0" fontId="9" fillId="41" borderId="26" xfId="0" applyFont="1" applyFill="1" applyBorder="1" applyAlignment="1" applyProtection="1">
      <alignment/>
      <protection/>
    </xf>
    <xf numFmtId="21" fontId="7" fillId="41" borderId="27" xfId="0" applyNumberFormat="1" applyFont="1" applyFill="1" applyBorder="1" applyAlignment="1" applyProtection="1">
      <alignment/>
      <protection/>
    </xf>
    <xf numFmtId="0" fontId="7" fillId="41" borderId="27" xfId="0" applyFont="1" applyFill="1" applyBorder="1" applyAlignment="1" applyProtection="1">
      <alignment horizontal="center"/>
      <protection/>
    </xf>
    <xf numFmtId="0" fontId="7" fillId="41" borderId="27" xfId="0" applyFont="1" applyFill="1" applyBorder="1" applyAlignment="1" applyProtection="1">
      <alignment/>
      <protection/>
    </xf>
    <xf numFmtId="0" fontId="7" fillId="41" borderId="28" xfId="0" applyFont="1" applyFill="1" applyBorder="1" applyAlignment="1" applyProtection="1">
      <alignment/>
      <protection/>
    </xf>
    <xf numFmtId="0" fontId="9" fillId="41" borderId="29" xfId="0" applyFont="1" applyFill="1" applyBorder="1" applyAlignment="1" applyProtection="1">
      <alignment/>
      <protection/>
    </xf>
    <xf numFmtId="0" fontId="9" fillId="41" borderId="30" xfId="0" applyFont="1" applyFill="1" applyBorder="1" applyAlignment="1" applyProtection="1">
      <alignment/>
      <protection/>
    </xf>
    <xf numFmtId="0" fontId="7" fillId="41" borderId="30" xfId="0" applyFont="1" applyFill="1" applyBorder="1" applyAlignment="1" applyProtection="1">
      <alignment/>
      <protection/>
    </xf>
    <xf numFmtId="0" fontId="7" fillId="41" borderId="30" xfId="0" applyFont="1" applyFill="1" applyBorder="1" applyAlignment="1" applyProtection="1">
      <alignment horizontal="center"/>
      <protection/>
    </xf>
    <xf numFmtId="0" fontId="0" fillId="41" borderId="30" xfId="0" applyFont="1" applyFill="1" applyBorder="1" applyAlignment="1" applyProtection="1">
      <alignment/>
      <protection/>
    </xf>
    <xf numFmtId="0" fontId="45" fillId="41" borderId="30" xfId="0" applyFont="1" applyFill="1" applyBorder="1" applyAlignment="1" applyProtection="1">
      <alignment/>
      <protection/>
    </xf>
    <xf numFmtId="0" fontId="7" fillId="41" borderId="30" xfId="0" applyFont="1" applyFill="1" applyBorder="1" applyAlignment="1" applyProtection="1">
      <alignment horizontal="right"/>
      <protection/>
    </xf>
    <xf numFmtId="0" fontId="7" fillId="41" borderId="30" xfId="0" applyFont="1" applyFill="1" applyBorder="1" applyAlignment="1" applyProtection="1">
      <alignment horizontal="left"/>
      <protection/>
    </xf>
    <xf numFmtId="0" fontId="7" fillId="41" borderId="31" xfId="0" applyFont="1" applyFill="1" applyBorder="1" applyAlignment="1" applyProtection="1">
      <alignment/>
      <protection/>
    </xf>
    <xf numFmtId="0" fontId="9" fillId="41" borderId="0" xfId="0" applyFont="1" applyFill="1" applyAlignment="1" applyProtection="1">
      <alignment/>
      <protection/>
    </xf>
    <xf numFmtId="0" fontId="9" fillId="41" borderId="0" xfId="0" applyFont="1" applyFill="1" applyAlignment="1" applyProtection="1">
      <alignment horizontal="center" vertical="center"/>
      <protection/>
    </xf>
    <xf numFmtId="0" fontId="0" fillId="41" borderId="0" xfId="0" applyFill="1" applyAlignment="1" applyProtection="1">
      <alignment horizontal="center" vertical="center"/>
      <protection/>
    </xf>
    <xf numFmtId="0" fontId="5" fillId="41" borderId="0" xfId="0" applyFont="1" applyFill="1" applyAlignment="1" applyProtection="1">
      <alignment horizontal="right" vertical="center" shrinkToFit="1"/>
      <protection/>
    </xf>
    <xf numFmtId="0" fontId="43" fillId="41" borderId="0" xfId="0" applyFont="1" applyFill="1" applyAlignment="1" applyProtection="1">
      <alignment horizontal="center" vertical="center" shrinkToFit="1"/>
      <protection/>
    </xf>
    <xf numFmtId="0" fontId="7" fillId="41" borderId="0" xfId="0" applyNumberFormat="1" applyFont="1" applyFill="1" applyAlignment="1" applyProtection="1">
      <alignment horizontal="center"/>
      <protection/>
    </xf>
    <xf numFmtId="170" fontId="0" fillId="41" borderId="0" xfId="0" applyNumberFormat="1" applyFont="1" applyFill="1" applyAlignment="1" applyProtection="1">
      <alignment/>
      <protection/>
    </xf>
    <xf numFmtId="167" fontId="3" fillId="41" borderId="0" xfId="0" applyNumberFormat="1" applyFont="1" applyFill="1" applyAlignment="1" applyProtection="1">
      <alignment horizontal="center"/>
      <protection/>
    </xf>
    <xf numFmtId="0" fontId="7" fillId="0" borderId="0" xfId="0" applyFont="1" applyAlignment="1" applyProtection="1">
      <alignment horizontal="center"/>
      <protection/>
    </xf>
    <xf numFmtId="0" fontId="43" fillId="0" borderId="0" xfId="0" applyFont="1" applyAlignment="1" applyProtection="1">
      <alignment/>
      <protection/>
    </xf>
    <xf numFmtId="0" fontId="0" fillId="0" borderId="0" xfId="0" applyFont="1" applyAlignment="1" applyProtection="1">
      <alignment/>
      <protection/>
    </xf>
    <xf numFmtId="0" fontId="45"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6" fillId="34" borderId="0" xfId="0" applyFont="1" applyFill="1" applyAlignment="1">
      <alignment vertical="top" wrapText="1"/>
    </xf>
    <xf numFmtId="0" fontId="26" fillId="34" borderId="34" xfId="0" applyFont="1" applyFill="1" applyBorder="1" applyAlignment="1">
      <alignment horizontal="center"/>
    </xf>
    <xf numFmtId="0" fontId="26" fillId="34" borderId="35" xfId="0" applyFont="1" applyFill="1" applyBorder="1" applyAlignment="1">
      <alignment horizontal="center"/>
    </xf>
    <xf numFmtId="0" fontId="0" fillId="0" borderId="36" xfId="0" applyBorder="1" applyAlignment="1">
      <alignment/>
    </xf>
    <xf numFmtId="172" fontId="19" fillId="39" borderId="37" xfId="41" applyNumberFormat="1" applyFont="1" applyFill="1" applyBorder="1" applyAlignment="1" applyProtection="1">
      <alignment horizontal="center" vertical="center" shrinkToFit="1"/>
      <protection locked="0"/>
    </xf>
    <xf numFmtId="172" fontId="22" fillId="0" borderId="38" xfId="0" applyNumberFormat="1" applyFont="1" applyBorder="1" applyAlignment="1" applyProtection="1">
      <alignment horizontal="center" vertical="center" shrinkToFit="1"/>
      <protection locked="0"/>
    </xf>
    <xf numFmtId="172" fontId="22" fillId="0" borderId="39" xfId="0" applyNumberFormat="1" applyFont="1" applyBorder="1" applyAlignment="1" applyProtection="1">
      <alignment horizontal="center" vertical="center" shrinkToFit="1"/>
      <protection locked="0"/>
    </xf>
    <xf numFmtId="0" fontId="12" fillId="35" borderId="0" xfId="0" applyFont="1" applyFill="1" applyAlignment="1">
      <alignment/>
    </xf>
    <xf numFmtId="1" fontId="19" fillId="39" borderId="37" xfId="41" applyNumberFormat="1" applyFont="1" applyFill="1" applyBorder="1" applyAlignment="1" applyProtection="1">
      <alignment horizontal="center" vertical="center" shrinkToFit="1"/>
      <protection locked="0"/>
    </xf>
    <xf numFmtId="1" fontId="22" fillId="0" borderId="38" xfId="0" applyNumberFormat="1" applyFont="1" applyBorder="1" applyAlignment="1" applyProtection="1">
      <alignment horizontal="center" vertical="center" shrinkToFit="1"/>
      <protection locked="0"/>
    </xf>
    <xf numFmtId="1" fontId="22" fillId="0" borderId="39" xfId="0" applyNumberFormat="1" applyFont="1" applyBorder="1" applyAlignment="1" applyProtection="1">
      <alignment horizontal="center" vertical="center" shrinkToFit="1"/>
      <protection locked="0"/>
    </xf>
    <xf numFmtId="0" fontId="38" fillId="35" borderId="0" xfId="0" applyFont="1" applyFill="1" applyAlignment="1">
      <alignment horizontal="center" vertical="center" shrinkToFit="1"/>
    </xf>
    <xf numFmtId="2" fontId="15" fillId="36" borderId="0" xfId="41" applyNumberFormat="1" applyFont="1" applyFill="1" applyBorder="1" applyAlignment="1" applyProtection="1">
      <alignment horizontal="right" vertical="center"/>
      <protection locked="0"/>
    </xf>
    <xf numFmtId="0" fontId="9" fillId="36" borderId="0" xfId="0" applyFont="1" applyFill="1" applyBorder="1" applyAlignment="1">
      <alignment horizontal="right" vertical="center"/>
    </xf>
    <xf numFmtId="2" fontId="15" fillId="36" borderId="0" xfId="41" applyNumberFormat="1" applyFont="1" applyFill="1" applyBorder="1" applyAlignment="1" applyProtection="1">
      <alignment horizontal="right" vertical="center"/>
      <protection/>
    </xf>
    <xf numFmtId="0" fontId="7" fillId="36" borderId="0" xfId="0" applyFont="1" applyFill="1" applyBorder="1" applyAlignment="1" applyProtection="1">
      <alignment horizontal="right" vertical="center"/>
      <protection/>
    </xf>
    <xf numFmtId="2" fontId="32" fillId="35" borderId="11"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2" fontId="29" fillId="0" borderId="14"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18" xfId="0" applyBorder="1" applyAlignment="1">
      <alignment horizontal="center" vertical="center" shrinkToFit="1"/>
    </xf>
    <xf numFmtId="2" fontId="29" fillId="0" borderId="29" xfId="0" applyNumberFormat="1" applyFont="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4" fillId="36" borderId="0" xfId="0" applyFont="1" applyFill="1" applyBorder="1" applyAlignment="1">
      <alignment horizontal="center" vertical="center"/>
    </xf>
    <xf numFmtId="0" fontId="0" fillId="0" borderId="0" xfId="0" applyBorder="1" applyAlignment="1">
      <alignment horizontal="center" vertical="center"/>
    </xf>
    <xf numFmtId="0" fontId="7" fillId="35" borderId="40" xfId="0" applyFont="1" applyFill="1" applyBorder="1" applyAlignment="1">
      <alignment horizontal="left" vertical="center" shrinkToFit="1"/>
    </xf>
    <xf numFmtId="0" fontId="0" fillId="0" borderId="36" xfId="0" applyBorder="1" applyAlignment="1">
      <alignment horizontal="left" vertical="center" shrinkToFit="1"/>
    </xf>
    <xf numFmtId="0" fontId="0" fillId="35" borderId="36" xfId="0" applyFill="1" applyBorder="1" applyAlignment="1" applyProtection="1">
      <alignment horizontal="left" vertical="center" shrinkToFit="1"/>
      <protection locked="0"/>
    </xf>
    <xf numFmtId="0" fontId="0" fillId="35" borderId="41" xfId="0" applyFill="1" applyBorder="1" applyAlignment="1" applyProtection="1">
      <alignment horizontal="left" vertical="center" shrinkToFit="1"/>
      <protection locked="0"/>
    </xf>
    <xf numFmtId="0" fontId="44" fillId="35" borderId="0" xfId="0" applyFont="1" applyFill="1" applyBorder="1" applyAlignment="1">
      <alignment horizontal="center" vertical="center" shrinkToFit="1"/>
    </xf>
    <xf numFmtId="0" fontId="0" fillId="35" borderId="0" xfId="0" applyFill="1" applyAlignment="1">
      <alignment horizontal="center" vertical="center" shrinkToFit="1"/>
    </xf>
    <xf numFmtId="0" fontId="15" fillId="36" borderId="42" xfId="0" applyFont="1" applyFill="1" applyBorder="1" applyAlignment="1">
      <alignment horizontal="center" vertical="center" shrinkToFit="1"/>
    </xf>
    <xf numFmtId="0" fontId="15" fillId="36" borderId="43" xfId="0" applyFont="1" applyFill="1" applyBorder="1" applyAlignment="1">
      <alignment horizontal="center" vertical="center" shrinkToFit="1"/>
    </xf>
    <xf numFmtId="0" fontId="15" fillId="36" borderId="44" xfId="0" applyFont="1" applyFill="1" applyBorder="1" applyAlignment="1">
      <alignment horizontal="center" vertical="center" shrinkToFit="1"/>
    </xf>
    <xf numFmtId="0" fontId="13" fillId="35" borderId="45" xfId="0"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2" fillId="35" borderId="0" xfId="0" applyFont="1" applyFill="1" applyBorder="1" applyAlignment="1">
      <alignment horizontal="center" vertical="center" textRotation="90" wrapText="1"/>
    </xf>
    <xf numFmtId="0" fontId="0" fillId="0" borderId="0" xfId="0" applyAlignment="1">
      <alignment horizontal="center" vertical="center" textRotation="90" wrapText="1"/>
    </xf>
    <xf numFmtId="172" fontId="49" fillId="43" borderId="53" xfId="41" applyNumberFormat="1" applyFont="1" applyFill="1" applyBorder="1" applyAlignment="1" applyProtection="1">
      <alignment horizontal="center" vertical="center" shrinkToFit="1"/>
      <protection locked="0"/>
    </xf>
    <xf numFmtId="172" fontId="49" fillId="43" borderId="54" xfId="41" applyNumberFormat="1" applyFont="1" applyFill="1" applyBorder="1" applyAlignment="1" applyProtection="1">
      <alignment horizontal="center" vertical="center" shrinkToFit="1"/>
      <protection locked="0"/>
    </xf>
    <xf numFmtId="172" fontId="49" fillId="43" borderId="55" xfId="41" applyNumberFormat="1" applyFont="1" applyFill="1" applyBorder="1" applyAlignment="1" applyProtection="1">
      <alignment horizontal="center" vertical="center" shrinkToFit="1"/>
      <protection locked="0"/>
    </xf>
    <xf numFmtId="0" fontId="46" fillId="41" borderId="0" xfId="0" applyFont="1" applyFill="1" applyBorder="1" applyAlignment="1" applyProtection="1">
      <alignment horizontal="center" vertical="center" textRotation="90" wrapText="1"/>
      <protection/>
    </xf>
    <xf numFmtId="0" fontId="11" fillId="41" borderId="0" xfId="0" applyFont="1" applyFill="1" applyBorder="1" applyAlignment="1" applyProtection="1">
      <alignment horizontal="center" vertical="center" textRotation="90" wrapText="1"/>
      <protection/>
    </xf>
    <xf numFmtId="0" fontId="0" fillId="41" borderId="0" xfId="0" applyFill="1" applyBorder="1" applyAlignment="1" applyProtection="1">
      <alignment/>
      <protection/>
    </xf>
    <xf numFmtId="0" fontId="44" fillId="41" borderId="0" xfId="0" applyFont="1" applyFill="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26" fillId="0" borderId="0" xfId="0" applyFont="1" applyAlignment="1" applyProtection="1">
      <alignment horizontal="center" vertical="center" wrapText="1"/>
      <protection/>
    </xf>
    <xf numFmtId="0" fontId="49" fillId="43" borderId="0" xfId="0" applyFont="1" applyFill="1" applyBorder="1" applyAlignment="1" applyProtection="1">
      <alignment horizontal="center" vertical="center" shrinkToFit="1"/>
      <protection locked="0"/>
    </xf>
    <xf numFmtId="0" fontId="49" fillId="0" borderId="0" xfId="0" applyFont="1" applyAlignment="1" applyProtection="1">
      <alignment horizontal="center" vertical="center" shrinkToFit="1"/>
      <protection locked="0"/>
    </xf>
    <xf numFmtId="1" fontId="49" fillId="43" borderId="0" xfId="41"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3" fillId="41" borderId="19" xfId="0" applyFont="1" applyFill="1" applyBorder="1" applyAlignment="1" applyProtection="1">
      <alignment horizontal="center" vertical="center"/>
      <protection/>
    </xf>
    <xf numFmtId="0" fontId="60" fillId="41" borderId="19" xfId="0" applyFont="1" applyFill="1" applyBorder="1" applyAlignment="1" applyProtection="1">
      <alignment horizontal="center" vertical="center"/>
      <protection/>
    </xf>
    <xf numFmtId="2" fontId="56" fillId="41" borderId="0" xfId="41" applyNumberFormat="1" applyFont="1" applyFill="1" applyBorder="1" applyAlignment="1" applyProtection="1">
      <alignment horizontal="right" vertical="center"/>
      <protection/>
    </xf>
    <xf numFmtId="0" fontId="57" fillId="41" borderId="0" xfId="0" applyFont="1" applyFill="1" applyBorder="1" applyAlignment="1" applyProtection="1">
      <alignment horizontal="right" vertical="center"/>
      <protection/>
    </xf>
    <xf numFmtId="2" fontId="55" fillId="41" borderId="0" xfId="41" applyNumberFormat="1" applyFont="1" applyFill="1" applyBorder="1" applyAlignment="1" applyProtection="1">
      <alignment horizontal="right" vertical="center"/>
      <protection/>
    </xf>
    <xf numFmtId="0" fontId="47" fillId="41" borderId="0" xfId="0" applyFont="1" applyFill="1" applyBorder="1" applyAlignment="1" applyProtection="1">
      <alignment horizontal="right" vertical="center"/>
      <protection/>
    </xf>
    <xf numFmtId="172" fontId="54" fillId="43" borderId="54" xfId="0" applyNumberFormat="1" applyFont="1" applyFill="1" applyBorder="1" applyAlignment="1" applyProtection="1">
      <alignment horizontal="center" vertical="center" shrinkToFit="1"/>
      <protection locked="0"/>
    </xf>
    <xf numFmtId="172" fontId="54" fillId="43" borderId="55" xfId="0" applyNumberFormat="1" applyFont="1" applyFill="1" applyBorder="1" applyAlignment="1" applyProtection="1">
      <alignment horizontal="center" vertical="center" shrinkToFit="1"/>
      <protection locked="0"/>
    </xf>
    <xf numFmtId="0" fontId="7" fillId="41" borderId="0" xfId="0" applyFont="1" applyFill="1" applyAlignment="1" applyProtection="1">
      <alignment horizontal="center" vertical="center" shrinkToFit="1"/>
      <protection/>
    </xf>
    <xf numFmtId="0" fontId="9" fillId="41" borderId="0" xfId="0" applyFont="1" applyFill="1" applyAlignment="1" applyProtection="1">
      <alignment horizontal="center" vertical="center" shrinkToFit="1"/>
      <protection/>
    </xf>
    <xf numFmtId="0" fontId="0" fillId="0" borderId="0" xfId="0" applyAlignment="1" applyProtection="1">
      <alignment horizontal="center" vertical="center" shrinkToFit="1"/>
      <protection/>
    </xf>
    <xf numFmtId="0" fontId="5" fillId="41" borderId="0" xfId="0" applyFont="1" applyFill="1" applyAlignment="1" applyProtection="1">
      <alignment horizontal="right" vertical="center" shrinkToFit="1"/>
      <protection/>
    </xf>
    <xf numFmtId="0" fontId="0" fillId="0" borderId="0" xfId="0" applyAlignment="1">
      <alignment/>
    </xf>
    <xf numFmtId="174" fontId="59" fillId="42" borderId="56" xfId="0" applyNumberFormat="1" applyFont="1" applyFill="1" applyBorder="1" applyAlignment="1" applyProtection="1">
      <alignment horizontal="center" vertical="center" shrinkToFit="1"/>
      <protection/>
    </xf>
    <xf numFmtId="174" fontId="59" fillId="42" borderId="57" xfId="0" applyNumberFormat="1" applyFont="1" applyFill="1" applyBorder="1" applyAlignment="1" applyProtection="1">
      <alignment horizontal="center" vertical="center" shrinkToFit="1"/>
      <protection/>
    </xf>
    <xf numFmtId="174" fontId="59" fillId="42" borderId="58" xfId="0" applyNumberFormat="1" applyFont="1" applyFill="1" applyBorder="1" applyAlignment="1" applyProtection="1">
      <alignment horizontal="center" vertical="center" shrinkToFit="1"/>
      <protection/>
    </xf>
    <xf numFmtId="174" fontId="59" fillId="42" borderId="59" xfId="0" applyNumberFormat="1" applyFont="1" applyFill="1" applyBorder="1" applyAlignment="1" applyProtection="1">
      <alignment horizontal="center" vertical="center" shrinkToFit="1"/>
      <protection/>
    </xf>
    <xf numFmtId="174" fontId="59" fillId="42" borderId="0" xfId="0" applyNumberFormat="1" applyFont="1" applyFill="1" applyBorder="1" applyAlignment="1" applyProtection="1">
      <alignment horizontal="center" vertical="center" shrinkToFit="1"/>
      <protection/>
    </xf>
    <xf numFmtId="174" fontId="59" fillId="42" borderId="60" xfId="0" applyNumberFormat="1" applyFont="1" applyFill="1" applyBorder="1" applyAlignment="1" applyProtection="1">
      <alignment horizontal="center" vertical="center" shrinkToFit="1"/>
      <protection/>
    </xf>
    <xf numFmtId="174" fontId="59" fillId="42" borderId="61" xfId="0" applyNumberFormat="1" applyFont="1" applyFill="1" applyBorder="1" applyAlignment="1" applyProtection="1">
      <alignment horizontal="center" vertical="center" shrinkToFit="1"/>
      <protection/>
    </xf>
    <xf numFmtId="174" fontId="59" fillId="42" borderId="62" xfId="0" applyNumberFormat="1" applyFont="1" applyFill="1" applyBorder="1" applyAlignment="1" applyProtection="1">
      <alignment horizontal="center" vertical="center" shrinkToFit="1"/>
      <protection/>
    </xf>
    <xf numFmtId="174" fontId="59" fillId="42" borderId="63" xfId="0" applyNumberFormat="1" applyFont="1" applyFill="1" applyBorder="1" applyAlignment="1" applyProtection="1">
      <alignment horizontal="center" vertical="center" shrinkToFit="1"/>
      <protection/>
    </xf>
    <xf numFmtId="0" fontId="7" fillId="41" borderId="40" xfId="0" applyFont="1" applyFill="1" applyBorder="1" applyAlignment="1" applyProtection="1">
      <alignment horizontal="left" vertical="center" shrinkToFit="1"/>
      <protection/>
    </xf>
    <xf numFmtId="0" fontId="0" fillId="41" borderId="36" xfId="0" applyFill="1" applyBorder="1" applyAlignment="1" applyProtection="1">
      <alignment horizontal="left" vertical="center" shrinkToFit="1"/>
      <protection locked="0"/>
    </xf>
    <xf numFmtId="0" fontId="0" fillId="41" borderId="41" xfId="0" applyFill="1" applyBorder="1" applyAlignment="1" applyProtection="1">
      <alignment horizontal="left" vertical="center" shrinkToFit="1"/>
      <protection locked="0"/>
    </xf>
    <xf numFmtId="0" fontId="14" fillId="41" borderId="45" xfId="0" applyFont="1" applyFill="1" applyBorder="1" applyAlignment="1" applyProtection="1">
      <alignment horizontal="center" vertical="center" wrapText="1"/>
      <protection/>
    </xf>
    <xf numFmtId="0" fontId="14" fillId="41" borderId="46" xfId="0" applyFont="1" applyFill="1" applyBorder="1" applyAlignment="1" applyProtection="1">
      <alignment horizontal="center" vertical="center" wrapText="1"/>
      <protection/>
    </xf>
    <xf numFmtId="0" fontId="14" fillId="41" borderId="47" xfId="0" applyFont="1" applyFill="1" applyBorder="1" applyAlignment="1" applyProtection="1">
      <alignment horizontal="center" vertical="center" wrapText="1"/>
      <protection/>
    </xf>
    <xf numFmtId="0" fontId="14" fillId="41" borderId="48" xfId="0" applyFont="1" applyFill="1" applyBorder="1" applyAlignment="1" applyProtection="1">
      <alignment horizontal="center" vertical="center" wrapText="1"/>
      <protection/>
    </xf>
    <xf numFmtId="0" fontId="14" fillId="41" borderId="0" xfId="0" applyFont="1" applyFill="1" applyBorder="1" applyAlignment="1" applyProtection="1">
      <alignment horizontal="center" vertical="center" wrapText="1"/>
      <protection/>
    </xf>
    <xf numFmtId="0" fontId="14" fillId="41" borderId="49" xfId="0" applyFont="1" applyFill="1" applyBorder="1" applyAlignment="1" applyProtection="1">
      <alignment horizontal="center" vertical="center" wrapText="1"/>
      <protection/>
    </xf>
    <xf numFmtId="0" fontId="14" fillId="41" borderId="50" xfId="0" applyFont="1" applyFill="1" applyBorder="1" applyAlignment="1" applyProtection="1">
      <alignment horizontal="center" vertical="center" wrapText="1"/>
      <protection/>
    </xf>
    <xf numFmtId="0" fontId="14" fillId="41" borderId="51" xfId="0" applyFont="1" applyFill="1" applyBorder="1" applyAlignment="1" applyProtection="1">
      <alignment horizontal="center" vertical="center" wrapText="1"/>
      <protection/>
    </xf>
    <xf numFmtId="0" fontId="14" fillId="41" borderId="52" xfId="0" applyFont="1" applyFill="1" applyBorder="1" applyAlignment="1" applyProtection="1">
      <alignment horizontal="center" vertical="center" wrapText="1"/>
      <protection/>
    </xf>
    <xf numFmtId="2" fontId="15" fillId="41" borderId="0" xfId="41" applyNumberFormat="1" applyFont="1" applyFill="1" applyBorder="1" applyAlignment="1" applyProtection="1">
      <alignment horizontal="right" vertical="center"/>
      <protection/>
    </xf>
    <xf numFmtId="0" fontId="7" fillId="41" borderId="0" xfId="0" applyFont="1" applyFill="1" applyBorder="1" applyAlignment="1" applyProtection="1">
      <alignment horizontal="right" vertic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9">
    <dxf>
      <font>
        <strike/>
        <color indexed="10"/>
      </font>
      <fill>
        <patternFill>
          <bgColor indexed="23"/>
        </patternFill>
      </fill>
    </dxf>
    <dxf>
      <font>
        <strike/>
        <color indexed="10"/>
      </font>
      <fill>
        <patternFill>
          <bgColor indexed="23"/>
        </patternFill>
      </fill>
    </dxf>
    <dxf>
      <font>
        <strike/>
        <color indexed="10"/>
      </font>
      <fill>
        <patternFill>
          <bgColor indexed="23"/>
        </patternFill>
      </fill>
    </dxf>
    <dxf>
      <font>
        <strike/>
        <color indexed="10"/>
      </font>
      <fill>
        <patternFill>
          <bgColor indexed="23"/>
        </patternFill>
      </fill>
    </dxf>
    <dxf>
      <font>
        <color indexed="18"/>
      </font>
    </dxf>
    <dxf>
      <font>
        <strike/>
        <color auto="1"/>
      </font>
      <fill>
        <patternFill>
          <bgColor indexed="10"/>
        </patternFill>
      </fill>
    </dxf>
    <dxf>
      <font>
        <strike/>
        <color auto="1"/>
      </font>
      <fill>
        <patternFill>
          <bgColor indexed="10"/>
        </patternFill>
      </fill>
    </dxf>
    <dxf>
      <font>
        <color indexed="23"/>
      </font>
      <fill>
        <patternFill>
          <bgColor indexed="23"/>
        </patternFill>
      </fill>
    </dxf>
    <dxf>
      <font>
        <b/>
        <i val="0"/>
        <strike val="0"/>
      </font>
      <border>
        <left style="thin">
          <color indexed="22"/>
        </left>
        <right style="thin">
          <color indexed="63"/>
        </right>
        <top style="thin">
          <color indexed="22"/>
        </top>
        <bottom style="thin">
          <color indexed="63"/>
        </bottom>
      </border>
    </dxf>
    <dxf>
      <font>
        <b/>
        <i val="0"/>
        <strike val="0"/>
      </font>
      <border>
        <left style="thin">
          <color indexed="22"/>
        </left>
        <right style="thin">
          <color indexed="63"/>
        </right>
        <top style="thin">
          <color indexed="22"/>
        </top>
        <bottom style="thin">
          <color indexed="63"/>
        </bottom>
      </border>
    </dxf>
    <dxf>
      <font>
        <strike val="0"/>
        <color indexed="22"/>
      </font>
      <fill>
        <patternFill>
          <bgColor indexed="22"/>
        </patternFill>
      </fill>
    </dxf>
    <dxf>
      <font>
        <strike val="0"/>
        <color indexed="22"/>
      </font>
      <fill>
        <patternFill>
          <bgColor indexed="22"/>
        </patternFill>
      </fill>
    </dxf>
    <dxf>
      <font>
        <strike val="0"/>
        <color indexed="22"/>
      </font>
      <fill>
        <patternFill>
          <bgColor indexed="22"/>
        </patternFill>
      </fill>
    </dxf>
    <dxf>
      <font>
        <strike/>
        <color indexed="22"/>
      </font>
      <fill>
        <patternFill>
          <bgColor indexed="22"/>
        </patternFill>
      </fill>
    </dxf>
    <dxf>
      <font>
        <strike val="0"/>
        <color indexed="22"/>
      </font>
      <fill>
        <patternFill>
          <bgColor indexed="22"/>
        </patternFill>
      </fill>
    </dxf>
    <dxf>
      <font>
        <strike/>
        <color indexed="10"/>
      </font>
      <fill>
        <patternFill>
          <bgColor indexed="55"/>
        </patternFill>
      </fill>
    </dxf>
    <dxf>
      <font>
        <strike/>
        <color indexed="10"/>
      </font>
      <fill>
        <patternFill>
          <bgColor indexed="55"/>
        </patternFill>
      </fill>
    </dxf>
    <dxf>
      <font>
        <strike/>
        <color indexed="10"/>
      </font>
      <fill>
        <patternFill>
          <bgColor indexed="55"/>
        </patternFill>
      </fill>
    </dxf>
    <dxf>
      <font>
        <strike/>
        <color indexed="10"/>
      </font>
      <fill>
        <patternFill>
          <bgColor indexed="55"/>
        </patternFill>
      </fill>
    </dxf>
    <dxf>
      <fill>
        <patternFill>
          <bgColor indexed="55"/>
        </patternFill>
      </fill>
      <border>
        <left style="thin">
          <color indexed="43"/>
        </left>
        <right style="thin">
          <color indexed="43"/>
        </right>
        <top style="thin">
          <color indexed="43"/>
        </top>
        <bottom style="thin">
          <color indexed="43"/>
        </bottom>
      </border>
    </dxf>
    <dxf>
      <fill>
        <patternFill>
          <bgColor indexed="55"/>
        </patternFill>
      </fill>
      <border>
        <left style="thin">
          <color indexed="43"/>
        </left>
        <right style="thin">
          <color indexed="43"/>
        </right>
        <top style="thin">
          <color indexed="43"/>
        </top>
        <bottom style="thin">
          <color indexed="43"/>
        </bottom>
      </border>
    </dxf>
    <dxf>
      <font>
        <strike val="0"/>
        <color indexed="9"/>
      </font>
      <fill>
        <patternFill>
          <bgColor indexed="23"/>
        </patternFill>
      </fill>
      <border>
        <left/>
        <right/>
        <top/>
        <bottom/>
      </border>
    </dxf>
    <dxf>
      <font>
        <strike val="0"/>
      </font>
      <border>
        <left style="thin">
          <color indexed="9"/>
        </left>
        <right style="thin">
          <color indexed="63"/>
        </right>
        <top style="thin">
          <color indexed="9"/>
        </top>
        <bottom style="thin">
          <color indexed="63"/>
        </bottom>
      </border>
    </dxf>
    <dxf>
      <font>
        <strike val="0"/>
      </font>
      <border>
        <left style="thin">
          <color indexed="9"/>
        </left>
        <right style="thin">
          <color indexed="63"/>
        </right>
        <top style="thin">
          <color indexed="9"/>
        </top>
        <bottom style="thin">
          <color indexed="63"/>
        </bottom>
      </border>
    </dxf>
    <dxf>
      <font>
        <strike val="0"/>
        <color auto="1"/>
      </font>
      <fill>
        <patternFill>
          <bgColor indexed="10"/>
        </patternFill>
      </fill>
      <border>
        <left style="thin">
          <color indexed="52"/>
        </left>
        <right style="thin">
          <color indexed="52"/>
        </right>
        <top style="thin">
          <color indexed="52"/>
        </top>
        <bottom style="thin">
          <color indexed="52"/>
        </bottom>
      </border>
    </dxf>
    <dxf>
      <font>
        <strike val="0"/>
        <color auto="1"/>
      </font>
      <fill>
        <patternFill>
          <bgColor rgb="FFFF0000"/>
        </patternFill>
      </fill>
      <border>
        <left style="thin">
          <color rgb="FFFF9900"/>
        </left>
        <right style="thin">
          <color rgb="FF0000FF"/>
        </right>
        <top style="thin"/>
        <bottom style="thin">
          <color rgb="FF0000FF"/>
        </bottom>
      </border>
    </dxf>
    <dxf>
      <font>
        <strike val="0"/>
      </font>
      <border>
        <left style="thin">
          <color rgb="FFFFFFFF"/>
        </left>
        <right style="thin">
          <color rgb="FF00FFFF"/>
        </right>
        <top style="thin"/>
        <bottom style="thin">
          <color rgb="FF00FFFF"/>
        </bottom>
      </border>
    </dxf>
    <dxf>
      <fill>
        <patternFill>
          <bgColor rgb="FF969696"/>
        </patternFill>
      </fill>
      <border>
        <left style="thin">
          <color rgb="FFFFFF99"/>
        </left>
        <right style="thin">
          <color rgb="FF00FF00"/>
        </right>
        <top style="thin"/>
        <bottom style="thin">
          <color rgb="FF00FF00"/>
        </bottom>
      </border>
    </dxf>
    <dxf>
      <font>
        <b/>
        <i val="0"/>
        <strike val="0"/>
      </font>
      <border>
        <left style="thin">
          <color rgb="FFC0C0C0"/>
        </left>
        <right style="thin">
          <color rgb="FF00FFFF"/>
        </right>
        <top style="thin"/>
        <bottom style="thin">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hyperlink" Target="#Zeiten!D11" /><Relationship Id="rId4" Type="http://schemas.openxmlformats.org/officeDocument/2006/relationships/hyperlink" Target="#Zeiten!D11" /><Relationship Id="rId5" Type="http://schemas.openxmlformats.org/officeDocument/2006/relationships/hyperlink" Target="#Zeiten!D11" /><Relationship Id="rId6" Type="http://schemas.openxmlformats.org/officeDocument/2006/relationships/hyperlink" Target="#Zeiten!D1" /><Relationship Id="rId7" Type="http://schemas.openxmlformats.org/officeDocument/2006/relationships/hyperlink" Target="#Weiten!E11" /><Relationship Id="rId8" Type="http://schemas.openxmlformats.org/officeDocument/2006/relationships/hyperlink" Target="#Weiten!E11" /><Relationship Id="rId9" Type="http://schemas.openxmlformats.org/officeDocument/2006/relationships/hyperlink" Target="#Weiten!E11" /><Relationship Id="rId10" Type="http://schemas.openxmlformats.org/officeDocument/2006/relationships/hyperlink" Target="#Weiten!A1" /></Relationships>
</file>

<file path=xl/drawings/_rels/drawing2.xml.rels><?xml version="1.0" encoding="utf-8" standalone="yes"?><Relationships xmlns="http://schemas.openxmlformats.org/package/2006/relationships"><Relationship Id="rId1" Type="http://schemas.openxmlformats.org/officeDocument/2006/relationships/hyperlink" Target="#Hilfe!A1" /></Relationships>
</file>

<file path=xl/drawings/_rels/drawing3.xml.rels><?xml version="1.0" encoding="utf-8" standalone="yes"?><Relationships xmlns="http://schemas.openxmlformats.org/package/2006/relationships"><Relationship Id="rId1" Type="http://schemas.openxmlformats.org/officeDocument/2006/relationships/hyperlink" Target="#Hilf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1924050</xdr:colOff>
      <xdr:row>11</xdr:row>
      <xdr:rowOff>0</xdr:rowOff>
    </xdr:from>
    <xdr:to>
      <xdr:col>1</xdr:col>
      <xdr:colOff>5572125</xdr:colOff>
      <xdr:row>17</xdr:row>
      <xdr:rowOff>209550</xdr:rowOff>
    </xdr:to>
    <xdr:pic>
      <xdr:nvPicPr>
        <xdr:cNvPr id="1" name="Picture 1"/>
        <xdr:cNvPicPr preferRelativeResize="1">
          <a:picLocks noChangeAspect="1"/>
        </xdr:cNvPicPr>
      </xdr:nvPicPr>
      <xdr:blipFill>
        <a:blip r:embed="rId1"/>
        <a:stretch>
          <a:fillRect/>
        </a:stretch>
      </xdr:blipFill>
      <xdr:spPr>
        <a:xfrm>
          <a:off x="2686050" y="2762250"/>
          <a:ext cx="3648075" cy="1581150"/>
        </a:xfrm>
        <a:prstGeom prst="rect">
          <a:avLst/>
        </a:prstGeom>
        <a:noFill/>
        <a:ln w="9525" cmpd="sng">
          <a:noFill/>
        </a:ln>
      </xdr:spPr>
    </xdr:pic>
    <xdr:clientData/>
  </xdr:twoCellAnchor>
  <xdr:twoCellAnchor>
    <xdr:from>
      <xdr:col>1</xdr:col>
      <xdr:colOff>1466850</xdr:colOff>
      <xdr:row>10</xdr:row>
      <xdr:rowOff>533400</xdr:rowOff>
    </xdr:from>
    <xdr:to>
      <xdr:col>1</xdr:col>
      <xdr:colOff>3362325</xdr:colOff>
      <xdr:row>14</xdr:row>
      <xdr:rowOff>28575</xdr:rowOff>
    </xdr:to>
    <xdr:sp>
      <xdr:nvSpPr>
        <xdr:cNvPr id="2" name="Freeform 2"/>
        <xdr:cNvSpPr>
          <a:spLocks/>
        </xdr:cNvSpPr>
      </xdr:nvSpPr>
      <xdr:spPr>
        <a:xfrm>
          <a:off x="2228850" y="2333625"/>
          <a:ext cx="1895475" cy="1143000"/>
        </a:xfrm>
        <a:custGeom>
          <a:pathLst>
            <a:path h="120" w="199">
              <a:moveTo>
                <a:pt x="1" y="0"/>
              </a:moveTo>
              <a:lnTo>
                <a:pt x="0" y="42"/>
              </a:lnTo>
              <a:lnTo>
                <a:pt x="199" y="12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14</xdr:row>
      <xdr:rowOff>0</xdr:rowOff>
    </xdr:from>
    <xdr:to>
      <xdr:col>1</xdr:col>
      <xdr:colOff>3048000</xdr:colOff>
      <xdr:row>21</xdr:row>
      <xdr:rowOff>9525</xdr:rowOff>
    </xdr:to>
    <xdr:grpSp>
      <xdr:nvGrpSpPr>
        <xdr:cNvPr id="3" name="Group 3"/>
        <xdr:cNvGrpSpPr>
          <a:grpSpLocks/>
        </xdr:cNvGrpSpPr>
      </xdr:nvGrpSpPr>
      <xdr:grpSpPr>
        <a:xfrm>
          <a:off x="866775" y="3448050"/>
          <a:ext cx="2952750" cy="1609725"/>
          <a:chOff x="248" y="7"/>
          <a:chExt cx="309" cy="169"/>
        </a:xfrm>
        <a:solidFill>
          <a:srgbClr val="FFFFFF"/>
        </a:solidFill>
      </xdr:grpSpPr>
      <xdr:pic>
        <xdr:nvPicPr>
          <xdr:cNvPr id="4" name="Picture 4" descr="j0212957">
            <a:hlinkClick r:id="rId4"/>
          </xdr:cNvPr>
          <xdr:cNvPicPr preferRelativeResize="1">
            <a:picLocks noChangeAspect="1"/>
          </xdr:cNvPicPr>
        </xdr:nvPicPr>
        <xdr:blipFill>
          <a:blip r:embed="rId2"/>
          <a:stretch>
            <a:fillRect/>
          </a:stretch>
        </xdr:blipFill>
        <xdr:spPr>
          <a:xfrm flipH="1">
            <a:off x="344" y="75"/>
            <a:ext cx="213" cy="101"/>
          </a:xfrm>
          <a:prstGeom prst="rect">
            <a:avLst/>
          </a:prstGeom>
          <a:noFill/>
          <a:ln w="9525" cmpd="sng">
            <a:noFill/>
          </a:ln>
        </xdr:spPr>
      </xdr:pic>
      <xdr:sp>
        <xdr:nvSpPr>
          <xdr:cNvPr id="5" name="Line 5"/>
          <xdr:cNvSpPr>
            <a:spLocks/>
          </xdr:cNvSpPr>
        </xdr:nvSpPr>
        <xdr:spPr>
          <a:xfrm flipH="1" flipV="1">
            <a:off x="384" y="14"/>
            <a:ext cx="33" cy="101"/>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6">
            <a:hlinkClick r:id="rId5"/>
          </xdr:cNvPr>
          <xdr:cNvSpPr>
            <a:spLocks/>
          </xdr:cNvSpPr>
        </xdr:nvSpPr>
        <xdr:spPr>
          <a:xfrm flipH="1">
            <a:off x="248" y="7"/>
            <a:ext cx="156" cy="80"/>
          </a:xfrm>
          <a:prstGeom prst="wave">
            <a:avLst>
              <a:gd name="adj" fmla="val -5833"/>
            </a:avLst>
          </a:prstGeom>
          <a:solidFill>
            <a:srgbClr val="FFFF99"/>
          </a:solidFill>
          <a:ln w="1905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4295775</xdr:colOff>
      <xdr:row>14</xdr:row>
      <xdr:rowOff>38100</xdr:rowOff>
    </xdr:from>
    <xdr:to>
      <xdr:col>1</xdr:col>
      <xdr:colOff>7953375</xdr:colOff>
      <xdr:row>20</xdr:row>
      <xdr:rowOff>209550</xdr:rowOff>
    </xdr:to>
    <xdr:grpSp>
      <xdr:nvGrpSpPr>
        <xdr:cNvPr id="8" name="Group 8"/>
        <xdr:cNvGrpSpPr>
          <a:grpSpLocks/>
        </xdr:cNvGrpSpPr>
      </xdr:nvGrpSpPr>
      <xdr:grpSpPr>
        <a:xfrm>
          <a:off x="5057775" y="3486150"/>
          <a:ext cx="3657600" cy="1543050"/>
          <a:chOff x="399" y="14"/>
          <a:chExt cx="282" cy="162"/>
        </a:xfrm>
        <a:solidFill>
          <a:srgbClr val="FFFFFF"/>
        </a:solidFill>
      </xdr:grpSpPr>
      <xdr:pic>
        <xdr:nvPicPr>
          <xdr:cNvPr id="9" name="Picture 9" descr="j0212957">
            <a:hlinkClick r:id="rId8"/>
          </xdr:cNvPr>
          <xdr:cNvPicPr preferRelativeResize="1">
            <a:picLocks noChangeAspect="1"/>
          </xdr:cNvPicPr>
        </xdr:nvPicPr>
        <xdr:blipFill>
          <a:blip r:embed="rId2"/>
          <a:stretch>
            <a:fillRect/>
          </a:stretch>
        </xdr:blipFill>
        <xdr:spPr>
          <a:xfrm>
            <a:off x="399" y="75"/>
            <a:ext cx="161" cy="101"/>
          </a:xfrm>
          <a:prstGeom prst="rect">
            <a:avLst/>
          </a:prstGeom>
          <a:noFill/>
          <a:ln w="9525" cmpd="sng">
            <a:noFill/>
          </a:ln>
        </xdr:spPr>
      </xdr:pic>
      <xdr:sp>
        <xdr:nvSpPr>
          <xdr:cNvPr id="10" name="Line 10"/>
          <xdr:cNvSpPr>
            <a:spLocks/>
          </xdr:cNvSpPr>
        </xdr:nvSpPr>
        <xdr:spPr>
          <a:xfrm flipV="1">
            <a:off x="516" y="21"/>
            <a:ext cx="27" cy="97"/>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11">
            <a:hlinkClick r:id="rId9"/>
          </xdr:cNvPr>
          <xdr:cNvSpPr>
            <a:spLocks/>
          </xdr:cNvSpPr>
        </xdr:nvSpPr>
        <xdr:spPr>
          <a:xfrm>
            <a:off x="524" y="14"/>
            <a:ext cx="157" cy="80"/>
          </a:xfrm>
          <a:prstGeom prst="wave">
            <a:avLst>
              <a:gd name="adj" fmla="val -5833"/>
            </a:avLst>
          </a:prstGeom>
          <a:solidFill>
            <a:srgbClr val="FFFF99"/>
          </a:solidFill>
          <a:ln w="1905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9</xdr:row>
      <xdr:rowOff>28575</xdr:rowOff>
    </xdr:from>
    <xdr:to>
      <xdr:col>4</xdr:col>
      <xdr:colOff>457200</xdr:colOff>
      <xdr:row>9</xdr:row>
      <xdr:rowOff>238125</xdr:rowOff>
    </xdr:to>
    <xdr:sp>
      <xdr:nvSpPr>
        <xdr:cNvPr id="1" name="Line 1"/>
        <xdr:cNvSpPr>
          <a:spLocks/>
        </xdr:cNvSpPr>
      </xdr:nvSpPr>
      <xdr:spPr>
        <a:xfrm>
          <a:off x="1343025" y="1781175"/>
          <a:ext cx="0" cy="209550"/>
        </a:xfrm>
        <a:prstGeom prst="line">
          <a:avLst/>
        </a:prstGeom>
        <a:noFill/>
        <a:ln w="38100"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209550</xdr:colOff>
      <xdr:row>9</xdr:row>
      <xdr:rowOff>47625</xdr:rowOff>
    </xdr:from>
    <xdr:to>
      <xdr:col>21</xdr:col>
      <xdr:colOff>209550</xdr:colOff>
      <xdr:row>10</xdr:row>
      <xdr:rowOff>0</xdr:rowOff>
    </xdr:to>
    <xdr:sp>
      <xdr:nvSpPr>
        <xdr:cNvPr id="2" name="Line 2"/>
        <xdr:cNvSpPr>
          <a:spLocks/>
        </xdr:cNvSpPr>
      </xdr:nvSpPr>
      <xdr:spPr>
        <a:xfrm>
          <a:off x="6105525" y="180022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123825</xdr:colOff>
      <xdr:row>4</xdr:row>
      <xdr:rowOff>0</xdr:rowOff>
    </xdr:from>
    <xdr:to>
      <xdr:col>25</xdr:col>
      <xdr:colOff>142875</xdr:colOff>
      <xdr:row>9</xdr:row>
      <xdr:rowOff>257175</xdr:rowOff>
    </xdr:to>
    <xdr:sp>
      <xdr:nvSpPr>
        <xdr:cNvPr id="3" name="AutoShape 3"/>
        <xdr:cNvSpPr>
          <a:spLocks/>
        </xdr:cNvSpPr>
      </xdr:nvSpPr>
      <xdr:spPr>
        <a:xfrm>
          <a:off x="6724650" y="628650"/>
          <a:ext cx="923925" cy="1381125"/>
        </a:xfrm>
        <a:prstGeom prst="downArrow">
          <a:avLst/>
        </a:prstGeom>
        <a:noFill/>
        <a:ln w="28575"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9</xdr:row>
      <xdr:rowOff>28575</xdr:rowOff>
    </xdr:from>
    <xdr:to>
      <xdr:col>6</xdr:col>
      <xdr:colOff>457200</xdr:colOff>
      <xdr:row>9</xdr:row>
      <xdr:rowOff>238125</xdr:rowOff>
    </xdr:to>
    <xdr:sp>
      <xdr:nvSpPr>
        <xdr:cNvPr id="4" name="Line 9"/>
        <xdr:cNvSpPr>
          <a:spLocks/>
        </xdr:cNvSpPr>
      </xdr:nvSpPr>
      <xdr:spPr>
        <a:xfrm>
          <a:off x="2362200" y="1781175"/>
          <a:ext cx="0" cy="209550"/>
        </a:xfrm>
        <a:prstGeom prst="line">
          <a:avLst/>
        </a:prstGeom>
        <a:noFill/>
        <a:ln w="38100"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11</xdr:row>
      <xdr:rowOff>142875</xdr:rowOff>
    </xdr:from>
    <xdr:to>
      <xdr:col>17</xdr:col>
      <xdr:colOff>238125</xdr:colOff>
      <xdr:row>11</xdr:row>
      <xdr:rowOff>142875</xdr:rowOff>
    </xdr:to>
    <xdr:sp>
      <xdr:nvSpPr>
        <xdr:cNvPr id="5" name="Line 10"/>
        <xdr:cNvSpPr>
          <a:spLocks/>
        </xdr:cNvSpPr>
      </xdr:nvSpPr>
      <xdr:spPr>
        <a:xfrm rot="16200000">
          <a:off x="4286250" y="2219325"/>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16</xdr:row>
      <xdr:rowOff>133350</xdr:rowOff>
    </xdr:from>
    <xdr:to>
      <xdr:col>17</xdr:col>
      <xdr:colOff>238125</xdr:colOff>
      <xdr:row>16</xdr:row>
      <xdr:rowOff>133350</xdr:rowOff>
    </xdr:to>
    <xdr:sp>
      <xdr:nvSpPr>
        <xdr:cNvPr id="6" name="Line 11"/>
        <xdr:cNvSpPr>
          <a:spLocks/>
        </xdr:cNvSpPr>
      </xdr:nvSpPr>
      <xdr:spPr>
        <a:xfrm rot="16200000">
          <a:off x="4286250" y="264795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21</xdr:row>
      <xdr:rowOff>133350</xdr:rowOff>
    </xdr:from>
    <xdr:to>
      <xdr:col>17</xdr:col>
      <xdr:colOff>238125</xdr:colOff>
      <xdr:row>21</xdr:row>
      <xdr:rowOff>133350</xdr:rowOff>
    </xdr:to>
    <xdr:sp>
      <xdr:nvSpPr>
        <xdr:cNvPr id="7" name="Line 12"/>
        <xdr:cNvSpPr>
          <a:spLocks/>
        </xdr:cNvSpPr>
      </xdr:nvSpPr>
      <xdr:spPr>
        <a:xfrm rot="16200000">
          <a:off x="4286250" y="304800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26</xdr:row>
      <xdr:rowOff>123825</xdr:rowOff>
    </xdr:from>
    <xdr:to>
      <xdr:col>17</xdr:col>
      <xdr:colOff>238125</xdr:colOff>
      <xdr:row>26</xdr:row>
      <xdr:rowOff>123825</xdr:rowOff>
    </xdr:to>
    <xdr:sp>
      <xdr:nvSpPr>
        <xdr:cNvPr id="8" name="Line 13"/>
        <xdr:cNvSpPr>
          <a:spLocks/>
        </xdr:cNvSpPr>
      </xdr:nvSpPr>
      <xdr:spPr>
        <a:xfrm rot="16200000">
          <a:off x="4286250" y="3476625"/>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31</xdr:row>
      <xdr:rowOff>133350</xdr:rowOff>
    </xdr:from>
    <xdr:to>
      <xdr:col>17</xdr:col>
      <xdr:colOff>238125</xdr:colOff>
      <xdr:row>31</xdr:row>
      <xdr:rowOff>133350</xdr:rowOff>
    </xdr:to>
    <xdr:sp>
      <xdr:nvSpPr>
        <xdr:cNvPr id="9" name="Line 14"/>
        <xdr:cNvSpPr>
          <a:spLocks/>
        </xdr:cNvSpPr>
      </xdr:nvSpPr>
      <xdr:spPr>
        <a:xfrm rot="16200000">
          <a:off x="4286250" y="394335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36</xdr:row>
      <xdr:rowOff>133350</xdr:rowOff>
    </xdr:from>
    <xdr:to>
      <xdr:col>17</xdr:col>
      <xdr:colOff>238125</xdr:colOff>
      <xdr:row>36</xdr:row>
      <xdr:rowOff>133350</xdr:rowOff>
    </xdr:to>
    <xdr:sp>
      <xdr:nvSpPr>
        <xdr:cNvPr id="10" name="Line 15"/>
        <xdr:cNvSpPr>
          <a:spLocks/>
        </xdr:cNvSpPr>
      </xdr:nvSpPr>
      <xdr:spPr>
        <a:xfrm rot="16200000">
          <a:off x="4286250" y="438150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11</xdr:row>
      <xdr:rowOff>133350</xdr:rowOff>
    </xdr:from>
    <xdr:to>
      <xdr:col>20</xdr:col>
      <xdr:colOff>314325</xdr:colOff>
      <xdr:row>11</xdr:row>
      <xdr:rowOff>133350</xdr:rowOff>
    </xdr:to>
    <xdr:sp>
      <xdr:nvSpPr>
        <xdr:cNvPr id="11" name="Line 16"/>
        <xdr:cNvSpPr>
          <a:spLocks/>
        </xdr:cNvSpPr>
      </xdr:nvSpPr>
      <xdr:spPr>
        <a:xfrm rot="5400000">
          <a:off x="5619750" y="220980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16</xdr:row>
      <xdr:rowOff>133350</xdr:rowOff>
    </xdr:from>
    <xdr:to>
      <xdr:col>20</xdr:col>
      <xdr:colOff>314325</xdr:colOff>
      <xdr:row>16</xdr:row>
      <xdr:rowOff>133350</xdr:rowOff>
    </xdr:to>
    <xdr:sp>
      <xdr:nvSpPr>
        <xdr:cNvPr id="12" name="Line 17"/>
        <xdr:cNvSpPr>
          <a:spLocks/>
        </xdr:cNvSpPr>
      </xdr:nvSpPr>
      <xdr:spPr>
        <a:xfrm rot="5400000">
          <a:off x="5619750" y="264795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21</xdr:row>
      <xdr:rowOff>133350</xdr:rowOff>
    </xdr:from>
    <xdr:to>
      <xdr:col>20</xdr:col>
      <xdr:colOff>314325</xdr:colOff>
      <xdr:row>21</xdr:row>
      <xdr:rowOff>133350</xdr:rowOff>
    </xdr:to>
    <xdr:sp>
      <xdr:nvSpPr>
        <xdr:cNvPr id="13" name="Line 18"/>
        <xdr:cNvSpPr>
          <a:spLocks/>
        </xdr:cNvSpPr>
      </xdr:nvSpPr>
      <xdr:spPr>
        <a:xfrm rot="5400000">
          <a:off x="5619750" y="304800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26</xdr:row>
      <xdr:rowOff>133350</xdr:rowOff>
    </xdr:from>
    <xdr:to>
      <xdr:col>20</xdr:col>
      <xdr:colOff>314325</xdr:colOff>
      <xdr:row>26</xdr:row>
      <xdr:rowOff>133350</xdr:rowOff>
    </xdr:to>
    <xdr:sp>
      <xdr:nvSpPr>
        <xdr:cNvPr id="14" name="Line 19"/>
        <xdr:cNvSpPr>
          <a:spLocks/>
        </xdr:cNvSpPr>
      </xdr:nvSpPr>
      <xdr:spPr>
        <a:xfrm rot="5400000">
          <a:off x="5619750" y="348615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104775</xdr:colOff>
      <xdr:row>31</xdr:row>
      <xdr:rowOff>133350</xdr:rowOff>
    </xdr:from>
    <xdr:to>
      <xdr:col>20</xdr:col>
      <xdr:colOff>314325</xdr:colOff>
      <xdr:row>31</xdr:row>
      <xdr:rowOff>133350</xdr:rowOff>
    </xdr:to>
    <xdr:sp>
      <xdr:nvSpPr>
        <xdr:cNvPr id="15" name="Line 20"/>
        <xdr:cNvSpPr>
          <a:spLocks/>
        </xdr:cNvSpPr>
      </xdr:nvSpPr>
      <xdr:spPr>
        <a:xfrm rot="5400000">
          <a:off x="5619750" y="3943350"/>
          <a:ext cx="209550" cy="0"/>
        </a:xfrm>
        <a:prstGeom prst="line">
          <a:avLst/>
        </a:prstGeom>
        <a:noFill/>
        <a:ln w="38100"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6</xdr:row>
      <xdr:rowOff>171450</xdr:rowOff>
    </xdr:from>
    <xdr:to>
      <xdr:col>19</xdr:col>
      <xdr:colOff>409575</xdr:colOff>
      <xdr:row>8</xdr:row>
      <xdr:rowOff>114300</xdr:rowOff>
    </xdr:to>
    <xdr:sp>
      <xdr:nvSpPr>
        <xdr:cNvPr id="16" name="Rectangle 21">
          <a:hlinkClick r:id="rId1"/>
        </xdr:cNvPr>
        <xdr:cNvSpPr>
          <a:spLocks/>
        </xdr:cNvSpPr>
      </xdr:nvSpPr>
      <xdr:spPr>
        <a:xfrm>
          <a:off x="3409950" y="1066800"/>
          <a:ext cx="1895475" cy="419100"/>
        </a:xfrm>
        <a:prstGeom prst="rect">
          <a:avLst/>
        </a:prstGeom>
        <a:solidFill>
          <a:srgbClr val="FFFF99"/>
        </a:solidFill>
        <a:ln w="9525" cmpd="sng">
          <a:solidFill>
            <a:srgbClr val="000000"/>
          </a:solidFill>
          <a:headEnd type="none"/>
          <a:tailEnd type="none"/>
        </a:ln>
      </xdr:spPr>
      <xdr:txBody>
        <a:bodyPr vertOverflow="clip" wrap="square" lIns="54864" tIns="36576" rIns="54864" bIns="0"/>
        <a:p>
          <a:pPr algn="ctr">
            <a:defRPr/>
          </a:pPr>
          <a:r>
            <a:rPr lang="en-US" cap="none" sz="2200" b="0" i="0" u="none" baseline="0">
              <a:solidFill>
                <a:srgbClr val="333399"/>
              </a:solidFill>
            </a:rPr>
            <a:t>zur Hilfe</a:t>
          </a:r>
        </a:p>
      </xdr:txBody>
    </xdr:sp>
    <xdr:clientData fLocksWithSheet="0"/>
  </xdr:twoCellAnchor>
  <xdr:twoCellAnchor>
    <xdr:from>
      <xdr:col>4</xdr:col>
      <xdr:colOff>0</xdr:colOff>
      <xdr:row>10</xdr:row>
      <xdr:rowOff>0</xdr:rowOff>
    </xdr:from>
    <xdr:to>
      <xdr:col>5</xdr:col>
      <xdr:colOff>0</xdr:colOff>
      <xdr:row>14</xdr:row>
      <xdr:rowOff>0</xdr:rowOff>
    </xdr:to>
    <xdr:sp>
      <xdr:nvSpPr>
        <xdr:cNvPr id="17" name="Rectangle 25"/>
        <xdr:cNvSpPr>
          <a:spLocks/>
        </xdr:cNvSpPr>
      </xdr:nvSpPr>
      <xdr:spPr>
        <a:xfrm>
          <a:off x="885825" y="2009775"/>
          <a:ext cx="8382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15</xdr:row>
      <xdr:rowOff>0</xdr:rowOff>
    </xdr:from>
    <xdr:to>
      <xdr:col>5</xdr:col>
      <xdr:colOff>0</xdr:colOff>
      <xdr:row>18</xdr:row>
      <xdr:rowOff>0</xdr:rowOff>
    </xdr:to>
    <xdr:sp>
      <xdr:nvSpPr>
        <xdr:cNvPr id="18" name="Rectangle 26"/>
        <xdr:cNvSpPr>
          <a:spLocks/>
        </xdr:cNvSpPr>
      </xdr:nvSpPr>
      <xdr:spPr>
        <a:xfrm>
          <a:off x="885825" y="2447925"/>
          <a:ext cx="838200"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xdr:row>
      <xdr:rowOff>0</xdr:rowOff>
    </xdr:from>
    <xdr:to>
      <xdr:col>5</xdr:col>
      <xdr:colOff>0</xdr:colOff>
      <xdr:row>24</xdr:row>
      <xdr:rowOff>0</xdr:rowOff>
    </xdr:to>
    <xdr:sp>
      <xdr:nvSpPr>
        <xdr:cNvPr id="19" name="Rectangle 27"/>
        <xdr:cNvSpPr>
          <a:spLocks/>
        </xdr:cNvSpPr>
      </xdr:nvSpPr>
      <xdr:spPr>
        <a:xfrm>
          <a:off x="885825" y="2847975"/>
          <a:ext cx="8382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0</xdr:rowOff>
    </xdr:from>
    <xdr:to>
      <xdr:col>7</xdr:col>
      <xdr:colOff>0</xdr:colOff>
      <xdr:row>14</xdr:row>
      <xdr:rowOff>0</xdr:rowOff>
    </xdr:to>
    <xdr:sp>
      <xdr:nvSpPr>
        <xdr:cNvPr id="20" name="Rectangle 28"/>
        <xdr:cNvSpPr>
          <a:spLocks/>
        </xdr:cNvSpPr>
      </xdr:nvSpPr>
      <xdr:spPr>
        <a:xfrm>
          <a:off x="1905000" y="2009775"/>
          <a:ext cx="8382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15</xdr:row>
      <xdr:rowOff>0</xdr:rowOff>
    </xdr:from>
    <xdr:to>
      <xdr:col>7</xdr:col>
      <xdr:colOff>0</xdr:colOff>
      <xdr:row>18</xdr:row>
      <xdr:rowOff>0</xdr:rowOff>
    </xdr:to>
    <xdr:sp>
      <xdr:nvSpPr>
        <xdr:cNvPr id="21" name="Rectangle 29"/>
        <xdr:cNvSpPr>
          <a:spLocks/>
        </xdr:cNvSpPr>
      </xdr:nvSpPr>
      <xdr:spPr>
        <a:xfrm>
          <a:off x="1905000" y="2447925"/>
          <a:ext cx="838200"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20</xdr:row>
      <xdr:rowOff>0</xdr:rowOff>
    </xdr:from>
    <xdr:to>
      <xdr:col>7</xdr:col>
      <xdr:colOff>0</xdr:colOff>
      <xdr:row>24</xdr:row>
      <xdr:rowOff>0</xdr:rowOff>
    </xdr:to>
    <xdr:sp>
      <xdr:nvSpPr>
        <xdr:cNvPr id="22" name="Rectangle 30"/>
        <xdr:cNvSpPr>
          <a:spLocks/>
        </xdr:cNvSpPr>
      </xdr:nvSpPr>
      <xdr:spPr>
        <a:xfrm>
          <a:off x="1905000" y="2847975"/>
          <a:ext cx="83820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8</xdr:row>
      <xdr:rowOff>0</xdr:rowOff>
    </xdr:from>
    <xdr:to>
      <xdr:col>7</xdr:col>
      <xdr:colOff>0</xdr:colOff>
      <xdr:row>9</xdr:row>
      <xdr:rowOff>0</xdr:rowOff>
    </xdr:to>
    <xdr:sp>
      <xdr:nvSpPr>
        <xdr:cNvPr id="23" name="Rectangle 31"/>
        <xdr:cNvSpPr>
          <a:spLocks/>
        </xdr:cNvSpPr>
      </xdr:nvSpPr>
      <xdr:spPr>
        <a:xfrm>
          <a:off x="885825" y="1371600"/>
          <a:ext cx="1857375" cy="381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0</xdr:rowOff>
    </xdr:from>
    <xdr:to>
      <xdr:col>7</xdr:col>
      <xdr:colOff>0</xdr:colOff>
      <xdr:row>35</xdr:row>
      <xdr:rowOff>0</xdr:rowOff>
    </xdr:to>
    <xdr:sp>
      <xdr:nvSpPr>
        <xdr:cNvPr id="24" name="Rectangle 32"/>
        <xdr:cNvSpPr>
          <a:spLocks/>
        </xdr:cNvSpPr>
      </xdr:nvSpPr>
      <xdr:spPr>
        <a:xfrm>
          <a:off x="885825" y="3695700"/>
          <a:ext cx="18573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11</xdr:row>
      <xdr:rowOff>0</xdr:rowOff>
    </xdr:from>
    <xdr:to>
      <xdr:col>22</xdr:col>
      <xdr:colOff>0</xdr:colOff>
      <xdr:row>12</xdr:row>
      <xdr:rowOff>0</xdr:rowOff>
    </xdr:to>
    <xdr:sp>
      <xdr:nvSpPr>
        <xdr:cNvPr id="25" name="Rectangle 33"/>
        <xdr:cNvSpPr>
          <a:spLocks/>
        </xdr:cNvSpPr>
      </xdr:nvSpPr>
      <xdr:spPr>
        <a:xfrm>
          <a:off x="5895975" y="2076450"/>
          <a:ext cx="4381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16</xdr:row>
      <xdr:rowOff>0</xdr:rowOff>
    </xdr:from>
    <xdr:to>
      <xdr:col>22</xdr:col>
      <xdr:colOff>0</xdr:colOff>
      <xdr:row>17</xdr:row>
      <xdr:rowOff>0</xdr:rowOff>
    </xdr:to>
    <xdr:sp>
      <xdr:nvSpPr>
        <xdr:cNvPr id="26" name="Rectangle 34"/>
        <xdr:cNvSpPr>
          <a:spLocks/>
        </xdr:cNvSpPr>
      </xdr:nvSpPr>
      <xdr:spPr>
        <a:xfrm>
          <a:off x="5895975" y="2514600"/>
          <a:ext cx="4381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21</xdr:row>
      <xdr:rowOff>0</xdr:rowOff>
    </xdr:from>
    <xdr:to>
      <xdr:col>22</xdr:col>
      <xdr:colOff>0</xdr:colOff>
      <xdr:row>22</xdr:row>
      <xdr:rowOff>0</xdr:rowOff>
    </xdr:to>
    <xdr:sp>
      <xdr:nvSpPr>
        <xdr:cNvPr id="27" name="Rectangle 35"/>
        <xdr:cNvSpPr>
          <a:spLocks/>
        </xdr:cNvSpPr>
      </xdr:nvSpPr>
      <xdr:spPr>
        <a:xfrm>
          <a:off x="5895975" y="2914650"/>
          <a:ext cx="4381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22</xdr:col>
      <xdr:colOff>0</xdr:colOff>
      <xdr:row>27</xdr:row>
      <xdr:rowOff>0</xdr:rowOff>
    </xdr:to>
    <xdr:sp>
      <xdr:nvSpPr>
        <xdr:cNvPr id="28" name="Rectangle 36"/>
        <xdr:cNvSpPr>
          <a:spLocks/>
        </xdr:cNvSpPr>
      </xdr:nvSpPr>
      <xdr:spPr>
        <a:xfrm>
          <a:off x="5895975" y="3352800"/>
          <a:ext cx="43815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31</xdr:row>
      <xdr:rowOff>0</xdr:rowOff>
    </xdr:from>
    <xdr:to>
      <xdr:col>22</xdr:col>
      <xdr:colOff>0</xdr:colOff>
      <xdr:row>32</xdr:row>
      <xdr:rowOff>0</xdr:rowOff>
    </xdr:to>
    <xdr:sp>
      <xdr:nvSpPr>
        <xdr:cNvPr id="29" name="Rectangle 37"/>
        <xdr:cNvSpPr>
          <a:spLocks/>
        </xdr:cNvSpPr>
      </xdr:nvSpPr>
      <xdr:spPr>
        <a:xfrm>
          <a:off x="5895975" y="3810000"/>
          <a:ext cx="43815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36</xdr:row>
      <xdr:rowOff>0</xdr:rowOff>
    </xdr:from>
    <xdr:to>
      <xdr:col>22</xdr:col>
      <xdr:colOff>0</xdr:colOff>
      <xdr:row>37</xdr:row>
      <xdr:rowOff>0</xdr:rowOff>
    </xdr:to>
    <xdr:sp>
      <xdr:nvSpPr>
        <xdr:cNvPr id="30" name="Rectangle 38"/>
        <xdr:cNvSpPr>
          <a:spLocks/>
        </xdr:cNvSpPr>
      </xdr:nvSpPr>
      <xdr:spPr>
        <a:xfrm>
          <a:off x="5895975" y="4248150"/>
          <a:ext cx="43815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5</xdr:row>
      <xdr:rowOff>0</xdr:rowOff>
    </xdr:from>
    <xdr:to>
      <xdr:col>23</xdr:col>
      <xdr:colOff>0</xdr:colOff>
      <xdr:row>9</xdr:row>
      <xdr:rowOff>0</xdr:rowOff>
    </xdr:to>
    <xdr:sp>
      <xdr:nvSpPr>
        <xdr:cNvPr id="31" name="Rectangle 39"/>
        <xdr:cNvSpPr>
          <a:spLocks/>
        </xdr:cNvSpPr>
      </xdr:nvSpPr>
      <xdr:spPr>
        <a:xfrm>
          <a:off x="5514975" y="809625"/>
          <a:ext cx="1085850" cy="9429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10</xdr:row>
      <xdr:rowOff>0</xdr:rowOff>
    </xdr:from>
    <xdr:to>
      <xdr:col>17</xdr:col>
      <xdr:colOff>0</xdr:colOff>
      <xdr:row>14</xdr:row>
      <xdr:rowOff>0</xdr:rowOff>
    </xdr:to>
    <xdr:sp>
      <xdr:nvSpPr>
        <xdr:cNvPr id="32" name="Rectangle 40"/>
        <xdr:cNvSpPr>
          <a:spLocks/>
        </xdr:cNvSpPr>
      </xdr:nvSpPr>
      <xdr:spPr>
        <a:xfrm>
          <a:off x="3581400" y="2009775"/>
          <a:ext cx="676275"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15</xdr:row>
      <xdr:rowOff>0</xdr:rowOff>
    </xdr:from>
    <xdr:to>
      <xdr:col>17</xdr:col>
      <xdr:colOff>0</xdr:colOff>
      <xdr:row>18</xdr:row>
      <xdr:rowOff>0</xdr:rowOff>
    </xdr:to>
    <xdr:sp>
      <xdr:nvSpPr>
        <xdr:cNvPr id="33" name="Rectangle 41"/>
        <xdr:cNvSpPr>
          <a:spLocks/>
        </xdr:cNvSpPr>
      </xdr:nvSpPr>
      <xdr:spPr>
        <a:xfrm>
          <a:off x="3581400" y="2447925"/>
          <a:ext cx="676275"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20</xdr:row>
      <xdr:rowOff>0</xdr:rowOff>
    </xdr:from>
    <xdr:to>
      <xdr:col>17</xdr:col>
      <xdr:colOff>0</xdr:colOff>
      <xdr:row>24</xdr:row>
      <xdr:rowOff>0</xdr:rowOff>
    </xdr:to>
    <xdr:sp>
      <xdr:nvSpPr>
        <xdr:cNvPr id="34" name="Rectangle 42"/>
        <xdr:cNvSpPr>
          <a:spLocks/>
        </xdr:cNvSpPr>
      </xdr:nvSpPr>
      <xdr:spPr>
        <a:xfrm>
          <a:off x="3581400" y="2847975"/>
          <a:ext cx="676275"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25</xdr:row>
      <xdr:rowOff>0</xdr:rowOff>
    </xdr:from>
    <xdr:to>
      <xdr:col>17</xdr:col>
      <xdr:colOff>0</xdr:colOff>
      <xdr:row>29</xdr:row>
      <xdr:rowOff>0</xdr:rowOff>
    </xdr:to>
    <xdr:sp>
      <xdr:nvSpPr>
        <xdr:cNvPr id="35" name="Rectangle 43"/>
        <xdr:cNvSpPr>
          <a:spLocks/>
        </xdr:cNvSpPr>
      </xdr:nvSpPr>
      <xdr:spPr>
        <a:xfrm>
          <a:off x="3581400" y="3286125"/>
          <a:ext cx="676275"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17</xdr:col>
      <xdr:colOff>0</xdr:colOff>
      <xdr:row>34</xdr:row>
      <xdr:rowOff>0</xdr:rowOff>
    </xdr:to>
    <xdr:sp>
      <xdr:nvSpPr>
        <xdr:cNvPr id="36" name="Rectangle 44"/>
        <xdr:cNvSpPr>
          <a:spLocks/>
        </xdr:cNvSpPr>
      </xdr:nvSpPr>
      <xdr:spPr>
        <a:xfrm>
          <a:off x="3581400" y="3743325"/>
          <a:ext cx="676275"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34</xdr:row>
      <xdr:rowOff>0</xdr:rowOff>
    </xdr:from>
    <xdr:to>
      <xdr:col>17</xdr:col>
      <xdr:colOff>0</xdr:colOff>
      <xdr:row>40</xdr:row>
      <xdr:rowOff>0</xdr:rowOff>
    </xdr:to>
    <xdr:sp>
      <xdr:nvSpPr>
        <xdr:cNvPr id="37" name="Rectangle 45"/>
        <xdr:cNvSpPr>
          <a:spLocks/>
        </xdr:cNvSpPr>
      </xdr:nvSpPr>
      <xdr:spPr>
        <a:xfrm>
          <a:off x="3581400" y="4133850"/>
          <a:ext cx="6762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0</xdr:rowOff>
    </xdr:from>
    <xdr:to>
      <xdr:col>17</xdr:col>
      <xdr:colOff>0</xdr:colOff>
      <xdr:row>40</xdr:row>
      <xdr:rowOff>0</xdr:rowOff>
    </xdr:to>
    <xdr:sp>
      <xdr:nvSpPr>
        <xdr:cNvPr id="38" name="Rectangle 46"/>
        <xdr:cNvSpPr>
          <a:spLocks/>
        </xdr:cNvSpPr>
      </xdr:nvSpPr>
      <xdr:spPr>
        <a:xfrm>
          <a:off x="3581400" y="4181475"/>
          <a:ext cx="676275"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11</xdr:row>
      <xdr:rowOff>0</xdr:rowOff>
    </xdr:from>
    <xdr:to>
      <xdr:col>20</xdr:col>
      <xdr:colOff>0</xdr:colOff>
      <xdr:row>12</xdr:row>
      <xdr:rowOff>0</xdr:rowOff>
    </xdr:to>
    <xdr:sp>
      <xdr:nvSpPr>
        <xdr:cNvPr id="39" name="Rectangle 47"/>
        <xdr:cNvSpPr>
          <a:spLocks/>
        </xdr:cNvSpPr>
      </xdr:nvSpPr>
      <xdr:spPr>
        <a:xfrm>
          <a:off x="4524375" y="2076450"/>
          <a:ext cx="9906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16</xdr:row>
      <xdr:rowOff>0</xdr:rowOff>
    </xdr:from>
    <xdr:to>
      <xdr:col>20</xdr:col>
      <xdr:colOff>0</xdr:colOff>
      <xdr:row>17</xdr:row>
      <xdr:rowOff>0</xdr:rowOff>
    </xdr:to>
    <xdr:sp>
      <xdr:nvSpPr>
        <xdr:cNvPr id="40" name="Rectangle 48"/>
        <xdr:cNvSpPr>
          <a:spLocks/>
        </xdr:cNvSpPr>
      </xdr:nvSpPr>
      <xdr:spPr>
        <a:xfrm>
          <a:off x="4524375" y="2514600"/>
          <a:ext cx="9906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21</xdr:row>
      <xdr:rowOff>0</xdr:rowOff>
    </xdr:from>
    <xdr:to>
      <xdr:col>20</xdr:col>
      <xdr:colOff>0</xdr:colOff>
      <xdr:row>22</xdr:row>
      <xdr:rowOff>0</xdr:rowOff>
    </xdr:to>
    <xdr:sp>
      <xdr:nvSpPr>
        <xdr:cNvPr id="41" name="Rectangle 49"/>
        <xdr:cNvSpPr>
          <a:spLocks/>
        </xdr:cNvSpPr>
      </xdr:nvSpPr>
      <xdr:spPr>
        <a:xfrm>
          <a:off x="4524375" y="2914650"/>
          <a:ext cx="9906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26</xdr:row>
      <xdr:rowOff>0</xdr:rowOff>
    </xdr:from>
    <xdr:to>
      <xdr:col>20</xdr:col>
      <xdr:colOff>0</xdr:colOff>
      <xdr:row>27</xdr:row>
      <xdr:rowOff>0</xdr:rowOff>
    </xdr:to>
    <xdr:sp>
      <xdr:nvSpPr>
        <xdr:cNvPr id="42" name="Rectangle 50"/>
        <xdr:cNvSpPr>
          <a:spLocks/>
        </xdr:cNvSpPr>
      </xdr:nvSpPr>
      <xdr:spPr>
        <a:xfrm>
          <a:off x="4524375" y="3352800"/>
          <a:ext cx="9906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31</xdr:row>
      <xdr:rowOff>0</xdr:rowOff>
    </xdr:from>
    <xdr:to>
      <xdr:col>20</xdr:col>
      <xdr:colOff>0</xdr:colOff>
      <xdr:row>32</xdr:row>
      <xdr:rowOff>0</xdr:rowOff>
    </xdr:to>
    <xdr:sp>
      <xdr:nvSpPr>
        <xdr:cNvPr id="43" name="Rectangle 51"/>
        <xdr:cNvSpPr>
          <a:spLocks/>
        </xdr:cNvSpPr>
      </xdr:nvSpPr>
      <xdr:spPr>
        <a:xfrm>
          <a:off x="4524375" y="3810000"/>
          <a:ext cx="990600"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36</xdr:row>
      <xdr:rowOff>0</xdr:rowOff>
    </xdr:from>
    <xdr:to>
      <xdr:col>20</xdr:col>
      <xdr:colOff>0</xdr:colOff>
      <xdr:row>37</xdr:row>
      <xdr:rowOff>0</xdr:rowOff>
    </xdr:to>
    <xdr:sp>
      <xdr:nvSpPr>
        <xdr:cNvPr id="44" name="Rectangle 52"/>
        <xdr:cNvSpPr>
          <a:spLocks/>
        </xdr:cNvSpPr>
      </xdr:nvSpPr>
      <xdr:spPr>
        <a:xfrm>
          <a:off x="4524375" y="4248150"/>
          <a:ext cx="9906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9</xdr:row>
      <xdr:rowOff>0</xdr:rowOff>
    </xdr:from>
    <xdr:to>
      <xdr:col>3</xdr:col>
      <xdr:colOff>219075</xdr:colOff>
      <xdr:row>9</xdr:row>
      <xdr:rowOff>209550</xdr:rowOff>
    </xdr:to>
    <xdr:sp>
      <xdr:nvSpPr>
        <xdr:cNvPr id="1" name="Line 1"/>
        <xdr:cNvSpPr>
          <a:spLocks/>
        </xdr:cNvSpPr>
      </xdr:nvSpPr>
      <xdr:spPr>
        <a:xfrm>
          <a:off x="704850" y="155257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209550</xdr:colOff>
      <xdr:row>9</xdr:row>
      <xdr:rowOff>76200</xdr:rowOff>
    </xdr:from>
    <xdr:to>
      <xdr:col>31</xdr:col>
      <xdr:colOff>209550</xdr:colOff>
      <xdr:row>10</xdr:row>
      <xdr:rowOff>28575</xdr:rowOff>
    </xdr:to>
    <xdr:sp>
      <xdr:nvSpPr>
        <xdr:cNvPr id="2" name="Line 2"/>
        <xdr:cNvSpPr>
          <a:spLocks/>
        </xdr:cNvSpPr>
      </xdr:nvSpPr>
      <xdr:spPr>
        <a:xfrm>
          <a:off x="6267450" y="162877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4</xdr:row>
      <xdr:rowOff>0</xdr:rowOff>
    </xdr:from>
    <xdr:to>
      <xdr:col>35</xdr:col>
      <xdr:colOff>142875</xdr:colOff>
      <xdr:row>10</xdr:row>
      <xdr:rowOff>57150</xdr:rowOff>
    </xdr:to>
    <xdr:sp>
      <xdr:nvSpPr>
        <xdr:cNvPr id="3" name="AutoShape 3"/>
        <xdr:cNvSpPr>
          <a:spLocks/>
        </xdr:cNvSpPr>
      </xdr:nvSpPr>
      <xdr:spPr>
        <a:xfrm>
          <a:off x="6943725" y="571500"/>
          <a:ext cx="1104900" cy="1295400"/>
        </a:xfrm>
        <a:prstGeom prst="downArrow">
          <a:avLst/>
        </a:prstGeom>
        <a:noFill/>
        <a:ln w="2857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9</xdr:row>
      <xdr:rowOff>0</xdr:rowOff>
    </xdr:from>
    <xdr:to>
      <xdr:col>5</xdr:col>
      <xdr:colOff>228600</xdr:colOff>
      <xdr:row>9</xdr:row>
      <xdr:rowOff>209550</xdr:rowOff>
    </xdr:to>
    <xdr:sp>
      <xdr:nvSpPr>
        <xdr:cNvPr id="4" name="Line 9"/>
        <xdr:cNvSpPr>
          <a:spLocks/>
        </xdr:cNvSpPr>
      </xdr:nvSpPr>
      <xdr:spPr>
        <a:xfrm>
          <a:off x="1200150" y="155257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0</xdr:rowOff>
    </xdr:from>
    <xdr:to>
      <xdr:col>7</xdr:col>
      <xdr:colOff>209550</xdr:colOff>
      <xdr:row>9</xdr:row>
      <xdr:rowOff>209550</xdr:rowOff>
    </xdr:to>
    <xdr:sp>
      <xdr:nvSpPr>
        <xdr:cNvPr id="5" name="Line 10"/>
        <xdr:cNvSpPr>
          <a:spLocks/>
        </xdr:cNvSpPr>
      </xdr:nvSpPr>
      <xdr:spPr>
        <a:xfrm>
          <a:off x="1666875" y="155257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10</xdr:row>
      <xdr:rowOff>28575</xdr:rowOff>
    </xdr:from>
    <xdr:to>
      <xdr:col>24</xdr:col>
      <xdr:colOff>1000125</xdr:colOff>
      <xdr:row>12</xdr:row>
      <xdr:rowOff>28575</xdr:rowOff>
    </xdr:to>
    <xdr:sp>
      <xdr:nvSpPr>
        <xdr:cNvPr id="6" name="Rectangle 11"/>
        <xdr:cNvSpPr>
          <a:spLocks/>
        </xdr:cNvSpPr>
      </xdr:nvSpPr>
      <xdr:spPr>
        <a:xfrm>
          <a:off x="2971800" y="1838325"/>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15</xdr:row>
      <xdr:rowOff>28575</xdr:rowOff>
    </xdr:from>
    <xdr:to>
      <xdr:col>24</xdr:col>
      <xdr:colOff>1000125</xdr:colOff>
      <xdr:row>17</xdr:row>
      <xdr:rowOff>28575</xdr:rowOff>
    </xdr:to>
    <xdr:sp>
      <xdr:nvSpPr>
        <xdr:cNvPr id="7" name="Rectangle 12"/>
        <xdr:cNvSpPr>
          <a:spLocks/>
        </xdr:cNvSpPr>
      </xdr:nvSpPr>
      <xdr:spPr>
        <a:xfrm>
          <a:off x="2971800" y="2324100"/>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20</xdr:row>
      <xdr:rowOff>28575</xdr:rowOff>
    </xdr:from>
    <xdr:to>
      <xdr:col>24</xdr:col>
      <xdr:colOff>1000125</xdr:colOff>
      <xdr:row>22</xdr:row>
      <xdr:rowOff>28575</xdr:rowOff>
    </xdr:to>
    <xdr:sp>
      <xdr:nvSpPr>
        <xdr:cNvPr id="8" name="Rectangle 13"/>
        <xdr:cNvSpPr>
          <a:spLocks/>
        </xdr:cNvSpPr>
      </xdr:nvSpPr>
      <xdr:spPr>
        <a:xfrm>
          <a:off x="2971800" y="2809875"/>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25</xdr:row>
      <xdr:rowOff>38100</xdr:rowOff>
    </xdr:from>
    <xdr:to>
      <xdr:col>24</xdr:col>
      <xdr:colOff>1000125</xdr:colOff>
      <xdr:row>27</xdr:row>
      <xdr:rowOff>38100</xdr:rowOff>
    </xdr:to>
    <xdr:sp>
      <xdr:nvSpPr>
        <xdr:cNvPr id="9" name="Rectangle 14"/>
        <xdr:cNvSpPr>
          <a:spLocks/>
        </xdr:cNvSpPr>
      </xdr:nvSpPr>
      <xdr:spPr>
        <a:xfrm>
          <a:off x="2971800" y="3305175"/>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30</xdr:row>
      <xdr:rowOff>38100</xdr:rowOff>
    </xdr:from>
    <xdr:to>
      <xdr:col>24</xdr:col>
      <xdr:colOff>1000125</xdr:colOff>
      <xdr:row>32</xdr:row>
      <xdr:rowOff>38100</xdr:rowOff>
    </xdr:to>
    <xdr:sp>
      <xdr:nvSpPr>
        <xdr:cNvPr id="10" name="Rectangle 15"/>
        <xdr:cNvSpPr>
          <a:spLocks/>
        </xdr:cNvSpPr>
      </xdr:nvSpPr>
      <xdr:spPr>
        <a:xfrm>
          <a:off x="2971800" y="3790950"/>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276225</xdr:colOff>
      <xdr:row>35</xdr:row>
      <xdr:rowOff>38100</xdr:rowOff>
    </xdr:from>
    <xdr:to>
      <xdr:col>24</xdr:col>
      <xdr:colOff>1000125</xdr:colOff>
      <xdr:row>37</xdr:row>
      <xdr:rowOff>38100</xdr:rowOff>
    </xdr:to>
    <xdr:sp>
      <xdr:nvSpPr>
        <xdr:cNvPr id="11" name="Rectangle 16"/>
        <xdr:cNvSpPr>
          <a:spLocks/>
        </xdr:cNvSpPr>
      </xdr:nvSpPr>
      <xdr:spPr>
        <a:xfrm>
          <a:off x="2971800" y="4276725"/>
          <a:ext cx="723900" cy="371475"/>
        </a:xfrm>
        <a:prstGeom prst="rect">
          <a:avLst/>
        </a:prstGeom>
        <a:noFill/>
        <a:ln w="571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247650</xdr:rowOff>
    </xdr:from>
    <xdr:to>
      <xdr:col>10</xdr:col>
      <xdr:colOff>0</xdr:colOff>
      <xdr:row>11</xdr:row>
      <xdr:rowOff>19050</xdr:rowOff>
    </xdr:to>
    <xdr:sp>
      <xdr:nvSpPr>
        <xdr:cNvPr id="12" name="Rectangle 17"/>
        <xdr:cNvSpPr>
          <a:spLocks/>
        </xdr:cNvSpPr>
      </xdr:nvSpPr>
      <xdr:spPr>
        <a:xfrm>
          <a:off x="485775" y="1800225"/>
          <a:ext cx="1876425" cy="95250"/>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285750</xdr:rowOff>
    </xdr:from>
    <xdr:to>
      <xdr:col>10</xdr:col>
      <xdr:colOff>9525</xdr:colOff>
      <xdr:row>12</xdr:row>
      <xdr:rowOff>57150</xdr:rowOff>
    </xdr:to>
    <xdr:sp>
      <xdr:nvSpPr>
        <xdr:cNvPr id="13" name="Rectangle 18"/>
        <xdr:cNvSpPr>
          <a:spLocks/>
        </xdr:cNvSpPr>
      </xdr:nvSpPr>
      <xdr:spPr>
        <a:xfrm>
          <a:off x="485775" y="2162175"/>
          <a:ext cx="1885950" cy="76200"/>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15</xdr:row>
      <xdr:rowOff>9525</xdr:rowOff>
    </xdr:from>
    <xdr:to>
      <xdr:col>10</xdr:col>
      <xdr:colOff>9525</xdr:colOff>
      <xdr:row>16</xdr:row>
      <xdr:rowOff>9525</xdr:rowOff>
    </xdr:to>
    <xdr:sp>
      <xdr:nvSpPr>
        <xdr:cNvPr id="14" name="Rectangle 19"/>
        <xdr:cNvSpPr>
          <a:spLocks/>
        </xdr:cNvSpPr>
      </xdr:nvSpPr>
      <xdr:spPr>
        <a:xfrm>
          <a:off x="495300" y="2305050"/>
          <a:ext cx="1876425" cy="66675"/>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17</xdr:row>
      <xdr:rowOff>9525</xdr:rowOff>
    </xdr:from>
    <xdr:to>
      <xdr:col>10</xdr:col>
      <xdr:colOff>9525</xdr:colOff>
      <xdr:row>18</xdr:row>
      <xdr:rowOff>0</xdr:rowOff>
    </xdr:to>
    <xdr:sp>
      <xdr:nvSpPr>
        <xdr:cNvPr id="15" name="Rectangle 20"/>
        <xdr:cNvSpPr>
          <a:spLocks/>
        </xdr:cNvSpPr>
      </xdr:nvSpPr>
      <xdr:spPr>
        <a:xfrm>
          <a:off x="485775" y="2676525"/>
          <a:ext cx="1885950" cy="57150"/>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10</xdr:col>
      <xdr:colOff>0</xdr:colOff>
      <xdr:row>21</xdr:row>
      <xdr:rowOff>0</xdr:rowOff>
    </xdr:to>
    <xdr:sp>
      <xdr:nvSpPr>
        <xdr:cNvPr id="16" name="Rectangle 21"/>
        <xdr:cNvSpPr>
          <a:spLocks/>
        </xdr:cNvSpPr>
      </xdr:nvSpPr>
      <xdr:spPr>
        <a:xfrm>
          <a:off x="485775" y="2781300"/>
          <a:ext cx="1876425" cy="66675"/>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22</xdr:row>
      <xdr:rowOff>9525</xdr:rowOff>
    </xdr:from>
    <xdr:to>
      <xdr:col>10</xdr:col>
      <xdr:colOff>0</xdr:colOff>
      <xdr:row>22</xdr:row>
      <xdr:rowOff>57150</xdr:rowOff>
    </xdr:to>
    <xdr:sp>
      <xdr:nvSpPr>
        <xdr:cNvPr id="17" name="Rectangle 22"/>
        <xdr:cNvSpPr>
          <a:spLocks/>
        </xdr:cNvSpPr>
      </xdr:nvSpPr>
      <xdr:spPr>
        <a:xfrm>
          <a:off x="485775" y="3162300"/>
          <a:ext cx="1876425" cy="47625"/>
        </a:xfrm>
        <a:prstGeom prst="rect">
          <a:avLst/>
        </a:prstGeom>
        <a:noFill/>
        <a:ln w="19050" cmpd="sng">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9</xdr:row>
      <xdr:rowOff>0</xdr:rowOff>
    </xdr:from>
    <xdr:to>
      <xdr:col>9</xdr:col>
      <xdr:colOff>200025</xdr:colOff>
      <xdr:row>9</xdr:row>
      <xdr:rowOff>209550</xdr:rowOff>
    </xdr:to>
    <xdr:sp>
      <xdr:nvSpPr>
        <xdr:cNvPr id="18" name="Line 23"/>
        <xdr:cNvSpPr>
          <a:spLocks/>
        </xdr:cNvSpPr>
      </xdr:nvSpPr>
      <xdr:spPr>
        <a:xfrm>
          <a:off x="2143125" y="1552575"/>
          <a:ext cx="0" cy="20955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628650</xdr:colOff>
      <xdr:row>6</xdr:row>
      <xdr:rowOff>95250</xdr:rowOff>
    </xdr:from>
    <xdr:to>
      <xdr:col>28</xdr:col>
      <xdr:colOff>1009650</xdr:colOff>
      <xdr:row>8</xdr:row>
      <xdr:rowOff>38100</xdr:rowOff>
    </xdr:to>
    <xdr:sp>
      <xdr:nvSpPr>
        <xdr:cNvPr id="19" name="Rectangle 24">
          <a:hlinkClick r:id="rId1"/>
        </xdr:cNvPr>
        <xdr:cNvSpPr>
          <a:spLocks/>
        </xdr:cNvSpPr>
      </xdr:nvSpPr>
      <xdr:spPr>
        <a:xfrm>
          <a:off x="3324225" y="933450"/>
          <a:ext cx="2152650" cy="419100"/>
        </a:xfrm>
        <a:prstGeom prst="rect">
          <a:avLst/>
        </a:prstGeom>
        <a:solidFill>
          <a:srgbClr val="FFFF99"/>
        </a:solidFill>
        <a:ln w="9525" cmpd="sng">
          <a:solidFill>
            <a:srgbClr val="000000"/>
          </a:solidFill>
          <a:headEnd type="none"/>
          <a:tailEnd type="none"/>
        </a:ln>
      </xdr:spPr>
      <xdr:txBody>
        <a:bodyPr vertOverflow="clip" wrap="square" lIns="54864" tIns="36576" rIns="54864" bIns="0"/>
        <a:p>
          <a:pPr algn="ctr">
            <a:defRPr/>
          </a:pPr>
          <a:r>
            <a:rPr lang="en-US" cap="none" sz="2200" b="0" i="0" u="none" baseline="0">
              <a:solidFill>
                <a:srgbClr val="333399"/>
              </a:solidFill>
            </a:rPr>
            <a:t>zur Hilfe</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24"/>
  <sheetViews>
    <sheetView showRowColHeaders="0" tabSelected="1" zoomScalePageLayoutView="0" workbookViewId="0" topLeftCell="A1">
      <selection activeCell="B2" sqref="B2"/>
    </sheetView>
  </sheetViews>
  <sheetFormatPr defaultColWidth="11.421875" defaultRowHeight="12.75"/>
  <cols>
    <col min="1" max="1" width="11.421875" style="1" customWidth="1"/>
    <col min="2" max="2" width="119.8515625" style="1" customWidth="1"/>
    <col min="3" max="3" width="18.57421875" style="1" customWidth="1"/>
    <col min="4" max="4" width="12.8515625" style="1" customWidth="1"/>
    <col min="5" max="6" width="11.421875" style="1" customWidth="1"/>
    <col min="7" max="7" width="19.8515625" style="1" bestFit="1" customWidth="1"/>
    <col min="8" max="8" width="11.421875" style="1" customWidth="1"/>
    <col min="9" max="9" width="12.421875" style="1" customWidth="1"/>
    <col min="10" max="11" width="11.421875" style="1" customWidth="1"/>
    <col min="12" max="12" width="15.8515625" style="1" bestFit="1" customWidth="1"/>
    <col min="13" max="16384" width="11.421875" style="1" customWidth="1"/>
  </cols>
  <sheetData>
    <row r="2" ht="27.75">
      <c r="B2" s="2" t="s">
        <v>0</v>
      </c>
    </row>
    <row r="3" ht="10.5" customHeight="1"/>
    <row r="4" ht="18">
      <c r="B4" s="3" t="s">
        <v>1</v>
      </c>
    </row>
    <row r="5" ht="3.75" customHeight="1"/>
    <row r="6" ht="10.5" customHeight="1"/>
    <row r="7" ht="18">
      <c r="B7" s="3" t="s">
        <v>25</v>
      </c>
    </row>
    <row r="8" ht="9" customHeight="1"/>
    <row r="9" spans="1:2" ht="15.75" customHeight="1">
      <c r="A9" s="4" t="s">
        <v>2</v>
      </c>
      <c r="B9" s="5" t="s">
        <v>26</v>
      </c>
    </row>
    <row r="10" ht="10.5" customHeight="1">
      <c r="A10" s="3"/>
    </row>
    <row r="11" spans="1:2" ht="75.75" customHeight="1">
      <c r="A11" s="4" t="s">
        <v>3</v>
      </c>
      <c r="B11" s="267" t="s">
        <v>29</v>
      </c>
    </row>
    <row r="12" ht="18"/>
    <row r="13" ht="18"/>
    <row r="14" ht="18"/>
    <row r="15" ht="18"/>
    <row r="16" ht="18"/>
    <row r="17" ht="18"/>
    <row r="18" ht="18"/>
    <row r="19" ht="18"/>
    <row r="20" ht="18"/>
    <row r="21" ht="18"/>
    <row r="22" ht="18"/>
    <row r="23" ht="18">
      <c r="B23" s="268" t="s">
        <v>27</v>
      </c>
    </row>
    <row r="24" ht="18">
      <c r="B24" s="269" t="s">
        <v>28</v>
      </c>
    </row>
  </sheetData>
  <sheetProtection password="98AF" sheet="1" objects="1" scenarios="1" selectLockedCells="1"/>
  <printOptions/>
  <pageMargins left="0.787401575" right="0.787401575" top="0.984251969" bottom="0.984251969" header="0.4921259845" footer="0.4921259845"/>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I57"/>
  <sheetViews>
    <sheetView showGridLines="0" showRowColHeaders="0" zoomScale="110" zoomScaleNormal="110" zoomScalePageLayoutView="0" workbookViewId="0" topLeftCell="A1">
      <selection activeCell="G11" sqref="G11:G13"/>
    </sheetView>
  </sheetViews>
  <sheetFormatPr defaultColWidth="11.421875" defaultRowHeight="12.75"/>
  <cols>
    <col min="1" max="2" width="4.00390625" style="12" customWidth="1"/>
    <col min="3" max="3" width="1.1484375" style="12" customWidth="1"/>
    <col min="4" max="4" width="4.140625" style="12" customWidth="1"/>
    <col min="5" max="5" width="12.57421875" style="12" customWidth="1"/>
    <col min="6" max="6" width="2.7109375" style="12" customWidth="1"/>
    <col min="7" max="7" width="12.57421875" style="12" customWidth="1"/>
    <col min="8" max="8" width="5.421875" style="137" customWidth="1"/>
    <col min="9" max="9" width="7.140625" style="138" customWidth="1"/>
    <col min="10" max="10" width="10.140625" style="12" bestFit="1" customWidth="1"/>
    <col min="11" max="11" width="4.7109375" style="12" hidden="1" customWidth="1"/>
    <col min="12" max="12" width="11.28125" style="12" hidden="1" customWidth="1"/>
    <col min="13" max="13" width="6.421875" style="12" hidden="1" customWidth="1"/>
    <col min="14" max="14" width="11.28125" style="12" hidden="1" customWidth="1"/>
    <col min="15" max="15" width="2.00390625" style="12" hidden="1" customWidth="1"/>
    <col min="16" max="16" width="0.5625" style="12" hidden="1" customWidth="1"/>
    <col min="17" max="17" width="11.28125" style="12" hidden="1" customWidth="1"/>
    <col min="18" max="18" width="4.00390625" style="12" customWidth="1"/>
    <col min="19" max="19" width="5.57421875" style="139" customWidth="1"/>
    <col min="20" max="20" width="9.28125" style="12" bestFit="1" customWidth="1"/>
    <col min="21" max="21" width="5.7109375" style="12" customWidth="1"/>
    <col min="22" max="22" width="6.57421875" style="140" bestFit="1" customWidth="1"/>
    <col min="23" max="23" width="4.00390625" style="141" bestFit="1" customWidth="1"/>
    <col min="24" max="24" width="3.421875" style="12" customWidth="1"/>
    <col min="25" max="25" width="10.140625" style="12" customWidth="1"/>
    <col min="26" max="26" width="6.421875" style="12" bestFit="1" customWidth="1"/>
    <col min="27" max="27" width="5.57421875" style="12" bestFit="1" customWidth="1"/>
    <col min="28" max="28" width="4.00390625" style="12" customWidth="1"/>
    <col min="29" max="29" width="5.57421875" style="12" bestFit="1" customWidth="1"/>
    <col min="30" max="30" width="9.28125" style="12" customWidth="1"/>
    <col min="31" max="31" width="4.57421875" style="12" bestFit="1" customWidth="1"/>
    <col min="32" max="16384" width="11.421875" style="12" customWidth="1"/>
  </cols>
  <sheetData>
    <row r="1" spans="1:35" ht="9" customHeight="1">
      <c r="A1" s="6"/>
      <c r="B1" s="6"/>
      <c r="C1" s="6"/>
      <c r="D1" s="6"/>
      <c r="E1" s="6"/>
      <c r="F1" s="6"/>
      <c r="G1" s="6"/>
      <c r="H1" s="7"/>
      <c r="I1" s="8"/>
      <c r="J1" s="6"/>
      <c r="K1" s="6"/>
      <c r="L1" s="6"/>
      <c r="M1" s="6"/>
      <c r="N1" s="6"/>
      <c r="O1" s="6"/>
      <c r="P1" s="6"/>
      <c r="Q1" s="6"/>
      <c r="R1" s="6"/>
      <c r="S1" s="9"/>
      <c r="T1" s="6"/>
      <c r="U1" s="6"/>
      <c r="V1" s="10"/>
      <c r="W1" s="11"/>
      <c r="X1" s="6"/>
      <c r="Y1" s="6"/>
      <c r="Z1" s="6"/>
      <c r="AA1" s="6"/>
      <c r="AB1" s="6"/>
      <c r="AC1" s="6"/>
      <c r="AD1" s="6"/>
      <c r="AE1" s="6"/>
      <c r="AF1" s="6"/>
      <c r="AG1" s="6"/>
      <c r="AH1" s="6"/>
      <c r="AI1" s="6"/>
    </row>
    <row r="2" spans="1:35" ht="25.5" customHeight="1">
      <c r="A2" s="6"/>
      <c r="B2" s="6"/>
      <c r="C2" s="294" t="s">
        <v>30</v>
      </c>
      <c r="D2" s="295"/>
      <c r="E2" s="295"/>
      <c r="F2" s="295"/>
      <c r="G2" s="296"/>
      <c r="H2" s="296"/>
      <c r="I2" s="296"/>
      <c r="J2" s="296"/>
      <c r="K2" s="296"/>
      <c r="L2" s="296"/>
      <c r="M2" s="296"/>
      <c r="N2" s="296"/>
      <c r="O2" s="296"/>
      <c r="P2" s="296"/>
      <c r="Q2" s="296"/>
      <c r="R2" s="296"/>
      <c r="S2" s="296"/>
      <c r="T2" s="296"/>
      <c r="U2" s="296"/>
      <c r="V2" s="296"/>
      <c r="W2" s="296"/>
      <c r="X2" s="296"/>
      <c r="Y2" s="296"/>
      <c r="Z2" s="297"/>
      <c r="AA2" s="6"/>
      <c r="AB2" s="6"/>
      <c r="AC2" s="6"/>
      <c r="AD2" s="6"/>
      <c r="AE2" s="6"/>
      <c r="AF2" s="6"/>
      <c r="AG2" s="6"/>
      <c r="AH2" s="6"/>
      <c r="AI2" s="6"/>
    </row>
    <row r="3" spans="1:35" ht="9" customHeight="1" thickBot="1">
      <c r="A3" s="6"/>
      <c r="B3" s="6"/>
      <c r="C3" s="6"/>
      <c r="D3" s="6"/>
      <c r="E3" s="6"/>
      <c r="F3" s="6"/>
      <c r="G3" s="6"/>
      <c r="H3" s="7"/>
      <c r="I3" s="8"/>
      <c r="J3" s="6"/>
      <c r="K3" s="6"/>
      <c r="L3" s="6"/>
      <c r="M3" s="6"/>
      <c r="N3" s="6"/>
      <c r="O3" s="6"/>
      <c r="P3" s="6"/>
      <c r="Q3" s="6"/>
      <c r="R3" s="6"/>
      <c r="S3" s="9"/>
      <c r="T3" s="6"/>
      <c r="U3" s="6"/>
      <c r="V3" s="10"/>
      <c r="W3" s="11"/>
      <c r="X3" s="6"/>
      <c r="Y3" s="6"/>
      <c r="Z3" s="6"/>
      <c r="AA3" s="6"/>
      <c r="AB3" s="6"/>
      <c r="AC3" s="6"/>
      <c r="AD3" s="6"/>
      <c r="AE3" s="6"/>
      <c r="AF3" s="6"/>
      <c r="AG3" s="6"/>
      <c r="AH3" s="6"/>
      <c r="AI3" s="6"/>
    </row>
    <row r="4" spans="1:35" s="22" customFormat="1" ht="6" customHeight="1" thickTop="1">
      <c r="A4" s="6"/>
      <c r="B4" s="6"/>
      <c r="C4" s="13"/>
      <c r="D4" s="14"/>
      <c r="E4" s="14"/>
      <c r="F4" s="14"/>
      <c r="G4" s="14"/>
      <c r="H4" s="15"/>
      <c r="I4" s="16"/>
      <c r="J4" s="14"/>
      <c r="K4" s="14"/>
      <c r="L4" s="14"/>
      <c r="M4" s="14"/>
      <c r="N4" s="14"/>
      <c r="O4" s="14"/>
      <c r="P4" s="14"/>
      <c r="Q4" s="14"/>
      <c r="R4" s="14"/>
      <c r="S4" s="17"/>
      <c r="T4" s="14"/>
      <c r="U4" s="14"/>
      <c r="V4" s="18"/>
      <c r="W4" s="19"/>
      <c r="X4" s="14"/>
      <c r="Y4" s="20"/>
      <c r="Z4" s="21"/>
      <c r="AA4" s="6"/>
      <c r="AB4" s="6"/>
      <c r="AC4" s="6"/>
      <c r="AD4" s="6"/>
      <c r="AE4" s="6"/>
      <c r="AF4" s="6"/>
      <c r="AG4" s="6"/>
      <c r="AH4" s="6"/>
      <c r="AI4" s="6"/>
    </row>
    <row r="5" spans="1:35" s="22" customFormat="1" ht="14.25" customHeight="1">
      <c r="A5" s="6"/>
      <c r="B5" s="6"/>
      <c r="C5" s="23"/>
      <c r="D5" s="24"/>
      <c r="E5" s="25"/>
      <c r="F5" s="25"/>
      <c r="G5" s="25"/>
      <c r="H5" s="26"/>
      <c r="I5" s="27"/>
      <c r="J5" s="28"/>
      <c r="K5" s="28"/>
      <c r="L5" s="28"/>
      <c r="M5" s="28"/>
      <c r="N5" s="28"/>
      <c r="O5" s="28"/>
      <c r="P5" s="28"/>
      <c r="Q5" s="28"/>
      <c r="R5" s="28"/>
      <c r="S5" s="29"/>
      <c r="T5" s="28"/>
      <c r="U5" s="28"/>
      <c r="V5" s="30"/>
      <c r="W5" s="31"/>
      <c r="X5" s="28"/>
      <c r="Y5" s="312" t="s">
        <v>4</v>
      </c>
      <c r="Z5" s="32"/>
      <c r="AA5" s="6"/>
      <c r="AB5" s="6"/>
      <c r="AC5" s="6"/>
      <c r="AD5" s="6"/>
      <c r="AE5" s="6"/>
      <c r="AF5" s="6"/>
      <c r="AG5" s="6"/>
      <c r="AH5" s="6"/>
      <c r="AI5" s="6"/>
    </row>
    <row r="6" spans="1:35" s="22" customFormat="1" ht="6.75" customHeight="1">
      <c r="A6" s="6"/>
      <c r="B6" s="6"/>
      <c r="C6" s="23"/>
      <c r="D6" s="33"/>
      <c r="E6" s="34"/>
      <c r="F6" s="35"/>
      <c r="G6" s="34"/>
      <c r="H6" s="36"/>
      <c r="I6" s="37"/>
      <c r="J6" s="274"/>
      <c r="K6" s="274"/>
      <c r="L6" s="274"/>
      <c r="M6" s="274"/>
      <c r="N6" s="274"/>
      <c r="O6" s="274"/>
      <c r="P6" s="274"/>
      <c r="Q6" s="274"/>
      <c r="R6" s="274"/>
      <c r="S6" s="274"/>
      <c r="T6" s="28"/>
      <c r="U6" s="303" t="s">
        <v>5</v>
      </c>
      <c r="V6" s="304"/>
      <c r="W6" s="305"/>
      <c r="X6" s="28"/>
      <c r="Y6" s="313"/>
      <c r="Z6" s="32"/>
      <c r="AA6" s="6"/>
      <c r="AB6" s="6"/>
      <c r="AC6" s="6"/>
      <c r="AD6" s="6"/>
      <c r="AE6" s="6"/>
      <c r="AF6" s="6"/>
      <c r="AG6" s="6"/>
      <c r="AH6" s="6"/>
      <c r="AI6" s="6"/>
    </row>
    <row r="7" spans="1:35" ht="18.75" customHeight="1">
      <c r="A7" s="6"/>
      <c r="B7" s="6"/>
      <c r="C7" s="23"/>
      <c r="D7" s="38"/>
      <c r="E7" s="292"/>
      <c r="F7" s="293"/>
      <c r="G7" s="293"/>
      <c r="H7" s="36"/>
      <c r="I7" s="37"/>
      <c r="J7" s="274"/>
      <c r="K7" s="274"/>
      <c r="L7" s="274"/>
      <c r="M7" s="274"/>
      <c r="N7" s="274"/>
      <c r="O7" s="274"/>
      <c r="P7" s="274"/>
      <c r="Q7" s="274"/>
      <c r="R7" s="274"/>
      <c r="S7" s="274"/>
      <c r="T7" s="28"/>
      <c r="U7" s="306"/>
      <c r="V7" s="307"/>
      <c r="W7" s="308"/>
      <c r="X7" s="28"/>
      <c r="Y7" s="313"/>
      <c r="Z7" s="32"/>
      <c r="AA7" s="6"/>
      <c r="AB7" s="6"/>
      <c r="AC7" s="6"/>
      <c r="AD7" s="6"/>
      <c r="AE7" s="6"/>
      <c r="AF7" s="6"/>
      <c r="AG7" s="6"/>
      <c r="AH7" s="6"/>
      <c r="AI7" s="6"/>
    </row>
    <row r="8" spans="1:35" ht="18.75" customHeight="1">
      <c r="A8" s="6"/>
      <c r="B8" s="6"/>
      <c r="C8" s="23"/>
      <c r="D8" s="38"/>
      <c r="E8" s="39"/>
      <c r="F8" s="35"/>
      <c r="G8" s="39"/>
      <c r="H8" s="36"/>
      <c r="I8" s="37"/>
      <c r="J8" s="274"/>
      <c r="K8" s="274"/>
      <c r="L8" s="274"/>
      <c r="M8" s="274"/>
      <c r="N8" s="274"/>
      <c r="O8" s="274"/>
      <c r="P8" s="274"/>
      <c r="Q8" s="274"/>
      <c r="R8" s="274"/>
      <c r="S8" s="274"/>
      <c r="T8" s="28"/>
      <c r="U8" s="306"/>
      <c r="V8" s="307"/>
      <c r="W8" s="308"/>
      <c r="X8" s="28"/>
      <c r="Y8" s="313"/>
      <c r="Z8" s="32"/>
      <c r="AA8" s="6"/>
      <c r="AB8" s="6"/>
      <c r="AC8" s="6"/>
      <c r="AD8" s="6"/>
      <c r="AE8" s="6"/>
      <c r="AF8" s="6"/>
      <c r="AG8" s="6"/>
      <c r="AH8" s="6"/>
      <c r="AI8" s="6"/>
    </row>
    <row r="9" spans="1:35" ht="30" customHeight="1">
      <c r="A9" s="6"/>
      <c r="B9" s="6"/>
      <c r="C9" s="23"/>
      <c r="D9" s="38"/>
      <c r="E9" s="300" t="str">
        <f>IF(E27&lt;3,"Werte eintragen!",IF(E27+G27=6,"Meter,Zentimeter",IF(E27+G27&lt;1,"",IF(G27=0,"Wiederholungen",""))))</f>
        <v>Werte eintragen!</v>
      </c>
      <c r="F9" s="301"/>
      <c r="G9" s="302"/>
      <c r="H9" s="36"/>
      <c r="I9" s="37"/>
      <c r="J9" s="274"/>
      <c r="K9" s="274"/>
      <c r="L9" s="274"/>
      <c r="M9" s="274"/>
      <c r="N9" s="274"/>
      <c r="O9" s="274"/>
      <c r="P9" s="274"/>
      <c r="Q9" s="274"/>
      <c r="R9" s="274"/>
      <c r="S9" s="274"/>
      <c r="T9" s="40"/>
      <c r="U9" s="309"/>
      <c r="V9" s="310"/>
      <c r="W9" s="311"/>
      <c r="X9" s="28"/>
      <c r="Y9" s="313"/>
      <c r="Z9" s="32"/>
      <c r="AA9" s="6"/>
      <c r="AB9" s="6"/>
      <c r="AC9" s="6"/>
      <c r="AD9" s="6"/>
      <c r="AE9" s="6"/>
      <c r="AF9" s="6"/>
      <c r="AG9" s="6"/>
      <c r="AH9" s="6"/>
      <c r="AI9" s="6"/>
    </row>
    <row r="10" spans="1:35" ht="20.25">
      <c r="A10" s="6"/>
      <c r="B10" s="6"/>
      <c r="C10" s="23"/>
      <c r="D10" s="41"/>
      <c r="E10" s="42" t="str">
        <f>E9</f>
        <v>Werte eintragen!</v>
      </c>
      <c r="F10" s="43"/>
      <c r="G10" s="44" t="str">
        <f>E9</f>
        <v>Werte eintragen!</v>
      </c>
      <c r="H10" s="45"/>
      <c r="I10" s="27"/>
      <c r="J10" s="28"/>
      <c r="K10" s="28"/>
      <c r="L10" s="28"/>
      <c r="M10" s="28"/>
      <c r="N10" s="28"/>
      <c r="O10" s="28"/>
      <c r="P10" s="28"/>
      <c r="Q10" s="28"/>
      <c r="R10" s="28"/>
      <c r="S10" s="46"/>
      <c r="T10" s="28"/>
      <c r="U10" s="28"/>
      <c r="V10" s="30"/>
      <c r="W10" s="31"/>
      <c r="X10" s="28"/>
      <c r="Y10" s="47"/>
      <c r="Z10" s="32"/>
      <c r="AA10" s="6"/>
      <c r="AB10" s="6"/>
      <c r="AC10" s="6"/>
      <c r="AD10" s="6"/>
      <c r="AE10" s="6"/>
      <c r="AF10" s="6"/>
      <c r="AG10" s="6"/>
      <c r="AH10" s="6"/>
      <c r="AI10" s="6"/>
    </row>
    <row r="11" spans="1:35" ht="5.25" customHeight="1" thickBot="1">
      <c r="A11" s="6"/>
      <c r="B11" s="6"/>
      <c r="C11" s="23"/>
      <c r="D11" s="41"/>
      <c r="E11" s="275"/>
      <c r="F11" s="48"/>
      <c r="G11" s="271"/>
      <c r="H11" s="49"/>
      <c r="I11" s="50"/>
      <c r="J11" s="51"/>
      <c r="K11" s="28"/>
      <c r="L11" s="28"/>
      <c r="M11" s="52"/>
      <c r="N11" s="28"/>
      <c r="O11" s="28"/>
      <c r="P11" s="28"/>
      <c r="Q11" s="28"/>
      <c r="R11" s="28"/>
      <c r="S11" s="52"/>
      <c r="T11" s="28"/>
      <c r="U11" s="28"/>
      <c r="V11" s="30"/>
      <c r="W11" s="31"/>
      <c r="X11" s="28"/>
      <c r="Y11" s="28"/>
      <c r="Z11" s="32"/>
      <c r="AA11" s="6"/>
      <c r="AB11" s="6"/>
      <c r="AC11" s="6"/>
      <c r="AD11" s="6"/>
      <c r="AE11" s="6"/>
      <c r="AF11" s="6"/>
      <c r="AG11" s="6"/>
      <c r="AH11" s="6"/>
      <c r="AI11" s="6"/>
    </row>
    <row r="12" spans="1:35" ht="20.25" customHeight="1" thickBot="1" thickTop="1">
      <c r="A12" s="6"/>
      <c r="B12" s="6"/>
      <c r="C12" s="53"/>
      <c r="D12" s="54"/>
      <c r="E12" s="276"/>
      <c r="F12" s="55"/>
      <c r="G12" s="272"/>
      <c r="H12" s="56">
        <f>E11+(G11/100)</f>
        <v>0</v>
      </c>
      <c r="I12" s="57"/>
      <c r="J12" s="58" t="s">
        <v>6</v>
      </c>
      <c r="K12" s="29"/>
      <c r="L12" s="59" t="e">
        <f>ROUND(E30,0)</f>
        <v>#VALUE!</v>
      </c>
      <c r="M12" s="60" t="s">
        <v>7</v>
      </c>
      <c r="N12" s="59" t="e">
        <f>ROUND(Q12,0)</f>
        <v>#VALUE!</v>
      </c>
      <c r="O12" s="59"/>
      <c r="P12" s="59"/>
      <c r="Q12" s="59">
        <f>IF(E30="","",$E$30*T14)</f>
      </c>
      <c r="R12" s="28"/>
      <c r="S12" s="61" t="s">
        <v>8</v>
      </c>
      <c r="T12" s="62">
        <f>IF(E30="","",IF(G27&gt;0,Q12,N12))</f>
      </c>
      <c r="U12" s="63"/>
      <c r="V12" s="64">
        <v>95</v>
      </c>
      <c r="W12" s="65" t="s">
        <v>9</v>
      </c>
      <c r="X12" s="28"/>
      <c r="Y12" s="66">
        <v>0.95</v>
      </c>
      <c r="Z12" s="32"/>
      <c r="AA12" s="6"/>
      <c r="AB12" s="6"/>
      <c r="AC12" s="6"/>
      <c r="AD12" s="67"/>
      <c r="AE12" s="6"/>
      <c r="AF12" s="6"/>
      <c r="AG12" s="6"/>
      <c r="AH12" s="6"/>
      <c r="AI12" s="6"/>
    </row>
    <row r="13" spans="1:35" ht="5.25" customHeight="1" thickBot="1" thickTop="1">
      <c r="A13" s="6"/>
      <c r="B13" s="6"/>
      <c r="C13" s="53"/>
      <c r="D13" s="54"/>
      <c r="E13" s="277"/>
      <c r="F13" s="68"/>
      <c r="G13" s="273"/>
      <c r="H13" s="69"/>
      <c r="I13" s="57"/>
      <c r="J13" s="51"/>
      <c r="K13" s="28"/>
      <c r="L13" s="28"/>
      <c r="M13" s="52"/>
      <c r="N13" s="28"/>
      <c r="O13" s="28"/>
      <c r="P13" s="28"/>
      <c r="Q13" s="28"/>
      <c r="R13" s="28"/>
      <c r="S13" s="52"/>
      <c r="T13" s="28"/>
      <c r="U13" s="28"/>
      <c r="V13" s="30"/>
      <c r="W13" s="31"/>
      <c r="X13" s="28"/>
      <c r="Y13" s="28"/>
      <c r="Z13" s="32"/>
      <c r="AA13" s="6"/>
      <c r="AB13" s="6"/>
      <c r="AC13" s="6"/>
      <c r="AD13" s="6"/>
      <c r="AE13" s="6"/>
      <c r="AF13" s="6"/>
      <c r="AG13" s="6"/>
      <c r="AH13" s="6"/>
      <c r="AI13" s="6"/>
    </row>
    <row r="14" spans="1:35" ht="20.25" customHeight="1" hidden="1" thickBot="1">
      <c r="A14" s="6"/>
      <c r="B14" s="6"/>
      <c r="C14" s="53"/>
      <c r="D14" s="54"/>
      <c r="E14" s="28"/>
      <c r="F14" s="68"/>
      <c r="G14" s="28"/>
      <c r="H14" s="45"/>
      <c r="I14" s="27"/>
      <c r="J14" s="51"/>
      <c r="K14" s="28"/>
      <c r="L14" s="28"/>
      <c r="M14" s="52"/>
      <c r="N14" s="28"/>
      <c r="O14" s="28"/>
      <c r="P14" s="28"/>
      <c r="Q14" s="28"/>
      <c r="R14" s="28"/>
      <c r="S14" s="52"/>
      <c r="T14" s="70">
        <f>V12/100</f>
        <v>0.95</v>
      </c>
      <c r="U14" s="28"/>
      <c r="V14" s="30"/>
      <c r="W14" s="31"/>
      <c r="X14" s="28"/>
      <c r="Y14" s="28"/>
      <c r="Z14" s="32"/>
      <c r="AA14" s="6"/>
      <c r="AB14" s="6"/>
      <c r="AC14" s="6"/>
      <c r="AD14" s="6"/>
      <c r="AE14" s="6"/>
      <c r="AF14" s="6"/>
      <c r="AG14" s="6"/>
      <c r="AH14" s="6"/>
      <c r="AI14" s="6"/>
    </row>
    <row r="15" spans="1:35" ht="3.75" customHeight="1" thickBot="1" thickTop="1">
      <c r="A15" s="6"/>
      <c r="B15" s="6"/>
      <c r="C15" s="53"/>
      <c r="D15" s="54"/>
      <c r="E15" s="71"/>
      <c r="F15" s="72"/>
      <c r="G15" s="71"/>
      <c r="H15" s="45"/>
      <c r="I15" s="27"/>
      <c r="J15" s="73"/>
      <c r="K15" s="74"/>
      <c r="L15" s="74"/>
      <c r="M15" s="75"/>
      <c r="N15" s="74"/>
      <c r="O15" s="74"/>
      <c r="P15" s="74"/>
      <c r="Q15" s="74"/>
      <c r="R15" s="74"/>
      <c r="S15" s="75"/>
      <c r="T15" s="74"/>
      <c r="U15" s="74"/>
      <c r="V15" s="76"/>
      <c r="W15" s="77"/>
      <c r="X15" s="74"/>
      <c r="Y15" s="74"/>
      <c r="Z15" s="32"/>
      <c r="AA15" s="6"/>
      <c r="AB15" s="6"/>
      <c r="AC15" s="6"/>
      <c r="AD15" s="6"/>
      <c r="AE15" s="6"/>
      <c r="AF15" s="6"/>
      <c r="AG15" s="6"/>
      <c r="AH15" s="6"/>
      <c r="AI15" s="6"/>
    </row>
    <row r="16" spans="1:35" ht="5.25" customHeight="1" thickBot="1" thickTop="1">
      <c r="A16" s="6"/>
      <c r="B16" s="6"/>
      <c r="C16" s="53"/>
      <c r="D16" s="54"/>
      <c r="E16" s="275"/>
      <c r="F16" s="72"/>
      <c r="G16" s="271"/>
      <c r="H16" s="49"/>
      <c r="I16" s="50"/>
      <c r="J16" s="51"/>
      <c r="K16" s="28"/>
      <c r="L16" s="28"/>
      <c r="M16" s="52"/>
      <c r="N16" s="28"/>
      <c r="O16" s="28"/>
      <c r="P16" s="28"/>
      <c r="Q16" s="28"/>
      <c r="R16" s="28"/>
      <c r="S16" s="52"/>
      <c r="T16" s="28"/>
      <c r="U16" s="28"/>
      <c r="V16" s="30"/>
      <c r="W16" s="31"/>
      <c r="X16" s="28"/>
      <c r="Y16" s="28"/>
      <c r="Z16" s="32"/>
      <c r="AA16" s="6"/>
      <c r="AB16" s="6"/>
      <c r="AC16" s="6"/>
      <c r="AD16" s="6"/>
      <c r="AE16" s="6"/>
      <c r="AF16" s="6"/>
      <c r="AG16" s="6"/>
      <c r="AH16" s="6"/>
      <c r="AI16" s="6"/>
    </row>
    <row r="17" spans="1:35" ht="20.25" customHeight="1" thickBot="1" thickTop="1">
      <c r="A17" s="6"/>
      <c r="B17" s="6"/>
      <c r="C17" s="53"/>
      <c r="D17" s="54"/>
      <c r="E17" s="276"/>
      <c r="F17" s="78"/>
      <c r="G17" s="272"/>
      <c r="H17" s="56">
        <f>E16+(G16/100)</f>
        <v>0</v>
      </c>
      <c r="I17" s="57"/>
      <c r="J17" s="58" t="s">
        <v>10</v>
      </c>
      <c r="K17" s="29"/>
      <c r="L17" s="59" t="e">
        <f>ROUND(#REF!,0)</f>
        <v>#REF!</v>
      </c>
      <c r="M17" s="60" t="s">
        <v>7</v>
      </c>
      <c r="N17" s="59" t="e">
        <f>ROUND(Q17,0)</f>
        <v>#VALUE!</v>
      </c>
      <c r="O17" s="59"/>
      <c r="P17" s="59"/>
      <c r="Q17" s="59">
        <f>IF(E30="","",$E$30*T19)</f>
      </c>
      <c r="R17" s="28"/>
      <c r="S17" s="61" t="s">
        <v>8</v>
      </c>
      <c r="T17" s="62">
        <f>IF(E30="","",IF(G27&gt;0,Q17,N17))</f>
      </c>
      <c r="U17" s="79">
        <f>IF(V17&gt;=V12,"FEHLER","")</f>
      </c>
      <c r="V17" s="64">
        <v>90</v>
      </c>
      <c r="W17" s="65" t="s">
        <v>9</v>
      </c>
      <c r="X17" s="28"/>
      <c r="Y17" s="66">
        <v>0.9</v>
      </c>
      <c r="Z17" s="32"/>
      <c r="AA17" s="6"/>
      <c r="AB17" s="6"/>
      <c r="AC17" s="6"/>
      <c r="AD17" s="6"/>
      <c r="AE17" s="6"/>
      <c r="AF17" s="6"/>
      <c r="AG17" s="6"/>
      <c r="AH17" s="6"/>
      <c r="AI17" s="6"/>
    </row>
    <row r="18" spans="1:35" ht="2.25" customHeight="1" thickTop="1">
      <c r="A18" s="6"/>
      <c r="B18" s="6"/>
      <c r="C18" s="53"/>
      <c r="D18" s="54"/>
      <c r="E18" s="277"/>
      <c r="F18" s="72"/>
      <c r="G18" s="273"/>
      <c r="H18" s="69"/>
      <c r="I18" s="57"/>
      <c r="J18" s="51"/>
      <c r="K18" s="28"/>
      <c r="L18" s="28"/>
      <c r="M18" s="52"/>
      <c r="N18" s="28"/>
      <c r="O18" s="28"/>
      <c r="P18" s="28"/>
      <c r="Q18" s="28"/>
      <c r="R18" s="28"/>
      <c r="S18" s="52"/>
      <c r="T18" s="28"/>
      <c r="U18" s="28"/>
      <c r="V18" s="30">
        <v>90</v>
      </c>
      <c r="W18" s="31"/>
      <c r="X18" s="28"/>
      <c r="Y18" s="28"/>
      <c r="Z18" s="32"/>
      <c r="AA18" s="6"/>
      <c r="AB18" s="6"/>
      <c r="AC18" s="6"/>
      <c r="AD18" s="6"/>
      <c r="AE18" s="6"/>
      <c r="AF18" s="6"/>
      <c r="AG18" s="6"/>
      <c r="AH18" s="6"/>
      <c r="AI18" s="6"/>
    </row>
    <row r="19" spans="1:35" s="92" customFormat="1" ht="1.5" customHeight="1">
      <c r="A19" s="80"/>
      <c r="B19" s="80"/>
      <c r="C19" s="81"/>
      <c r="D19" s="82"/>
      <c r="E19" s="281"/>
      <c r="F19" s="83"/>
      <c r="G19" s="281"/>
      <c r="H19" s="45"/>
      <c r="I19" s="84"/>
      <c r="J19" s="85"/>
      <c r="K19" s="86"/>
      <c r="L19" s="86"/>
      <c r="M19" s="87"/>
      <c r="N19" s="86"/>
      <c r="O19" s="86"/>
      <c r="P19" s="86"/>
      <c r="Q19" s="86"/>
      <c r="R19" s="86"/>
      <c r="S19" s="87"/>
      <c r="T19" s="88">
        <f>V17/100</f>
        <v>0.9</v>
      </c>
      <c r="U19" s="86"/>
      <c r="V19" s="89"/>
      <c r="W19" s="90"/>
      <c r="X19" s="86"/>
      <c r="Y19" s="86"/>
      <c r="Z19" s="91"/>
      <c r="AA19" s="80"/>
      <c r="AB19" s="80"/>
      <c r="AC19" s="80"/>
      <c r="AD19" s="80"/>
      <c r="AE19" s="80"/>
      <c r="AF19" s="80"/>
      <c r="AG19" s="80"/>
      <c r="AH19" s="80"/>
      <c r="AI19" s="80"/>
    </row>
    <row r="20" spans="1:35" s="92" customFormat="1" ht="2.25" customHeight="1" thickBot="1">
      <c r="A20" s="80"/>
      <c r="B20" s="80"/>
      <c r="C20" s="81"/>
      <c r="D20" s="82"/>
      <c r="E20" s="282"/>
      <c r="F20" s="83"/>
      <c r="G20" s="282"/>
      <c r="H20" s="45"/>
      <c r="I20" s="93"/>
      <c r="J20" s="94"/>
      <c r="K20" s="95"/>
      <c r="L20" s="95"/>
      <c r="M20" s="96"/>
      <c r="N20" s="95"/>
      <c r="O20" s="95"/>
      <c r="P20" s="95"/>
      <c r="Q20" s="95"/>
      <c r="R20" s="95"/>
      <c r="S20" s="96"/>
      <c r="T20" s="95"/>
      <c r="U20" s="95"/>
      <c r="V20" s="97"/>
      <c r="W20" s="98"/>
      <c r="X20" s="95"/>
      <c r="Y20" s="95"/>
      <c r="Z20" s="91"/>
      <c r="AA20" s="80"/>
      <c r="AB20" s="80"/>
      <c r="AC20" s="80"/>
      <c r="AD20" s="80"/>
      <c r="AE20" s="80"/>
      <c r="AF20" s="80"/>
      <c r="AG20" s="80"/>
      <c r="AH20" s="80"/>
      <c r="AI20" s="80"/>
    </row>
    <row r="21" spans="1:35" ht="5.25" customHeight="1" thickBot="1" thickTop="1">
      <c r="A21" s="6"/>
      <c r="B21" s="6"/>
      <c r="C21" s="53"/>
      <c r="D21" s="54"/>
      <c r="E21" s="275"/>
      <c r="F21" s="72"/>
      <c r="G21" s="271"/>
      <c r="H21" s="49"/>
      <c r="I21" s="50"/>
      <c r="J21" s="51"/>
      <c r="K21" s="28"/>
      <c r="L21" s="28"/>
      <c r="M21" s="52"/>
      <c r="N21" s="28"/>
      <c r="O21" s="28"/>
      <c r="P21" s="28"/>
      <c r="Q21" s="28"/>
      <c r="R21" s="28"/>
      <c r="S21" s="52"/>
      <c r="T21" s="28"/>
      <c r="U21" s="28"/>
      <c r="V21" s="30"/>
      <c r="W21" s="31"/>
      <c r="X21" s="28"/>
      <c r="Y21" s="28"/>
      <c r="Z21" s="32"/>
      <c r="AA21" s="6"/>
      <c r="AB21" s="6"/>
      <c r="AC21" s="6"/>
      <c r="AD21" s="6"/>
      <c r="AE21" s="6"/>
      <c r="AF21" s="6"/>
      <c r="AG21" s="6"/>
      <c r="AH21" s="6"/>
      <c r="AI21" s="6"/>
    </row>
    <row r="22" spans="1:35" ht="20.25" customHeight="1" thickBot="1" thickTop="1">
      <c r="A22" s="6"/>
      <c r="B22" s="6"/>
      <c r="C22" s="53"/>
      <c r="D22" s="54"/>
      <c r="E22" s="276"/>
      <c r="F22" s="78"/>
      <c r="G22" s="272"/>
      <c r="H22" s="56">
        <f>E21+(G21/100)</f>
        <v>0</v>
      </c>
      <c r="I22" s="57"/>
      <c r="J22" s="58" t="s">
        <v>11</v>
      </c>
      <c r="K22" s="29"/>
      <c r="L22" s="59" t="e">
        <f>ROUND(#REF!,0)</f>
        <v>#REF!</v>
      </c>
      <c r="M22" s="60" t="s">
        <v>7</v>
      </c>
      <c r="N22" s="59" t="e">
        <f>ROUND(Q22,0)</f>
        <v>#VALUE!</v>
      </c>
      <c r="O22" s="59"/>
      <c r="P22" s="59"/>
      <c r="Q22" s="59">
        <f>IF(E30="","",$E$30*T24)</f>
      </c>
      <c r="R22" s="28"/>
      <c r="S22" s="61" t="s">
        <v>8</v>
      </c>
      <c r="T22" s="62">
        <f>IF(E30="","",IF(G27&gt;0,Q22,N22))</f>
      </c>
      <c r="U22" s="79">
        <f>IF(V22&gt;=V17,"FEHLER","")</f>
      </c>
      <c r="V22" s="64">
        <v>80</v>
      </c>
      <c r="W22" s="65" t="s">
        <v>9</v>
      </c>
      <c r="X22" s="28"/>
      <c r="Y22" s="66">
        <v>0.8</v>
      </c>
      <c r="Z22" s="32"/>
      <c r="AA22" s="6"/>
      <c r="AB22" s="6"/>
      <c r="AC22" s="6"/>
      <c r="AD22" s="6"/>
      <c r="AE22" s="6"/>
      <c r="AF22" s="6"/>
      <c r="AG22" s="6"/>
      <c r="AH22" s="6"/>
      <c r="AI22" s="6"/>
    </row>
    <row r="23" spans="1:35" ht="5.25" customHeight="1" thickBot="1" thickTop="1">
      <c r="A23" s="6"/>
      <c r="B23" s="6"/>
      <c r="C23" s="23"/>
      <c r="D23" s="41"/>
      <c r="E23" s="277"/>
      <c r="F23" s="71"/>
      <c r="G23" s="273"/>
      <c r="H23" s="69"/>
      <c r="I23" s="57"/>
      <c r="J23" s="51"/>
      <c r="K23" s="28"/>
      <c r="L23" s="28"/>
      <c r="M23" s="52"/>
      <c r="N23" s="28"/>
      <c r="O23" s="28"/>
      <c r="P23" s="28"/>
      <c r="Q23" s="28"/>
      <c r="R23" s="28"/>
      <c r="S23" s="52"/>
      <c r="T23" s="28"/>
      <c r="U23" s="28"/>
      <c r="V23" s="30"/>
      <c r="W23" s="31"/>
      <c r="X23" s="28"/>
      <c r="Y23" s="28"/>
      <c r="Z23" s="32"/>
      <c r="AA23" s="6"/>
      <c r="AB23" s="6"/>
      <c r="AC23" s="6"/>
      <c r="AD23" s="6"/>
      <c r="AE23" s="6"/>
      <c r="AF23" s="6"/>
      <c r="AG23" s="6"/>
      <c r="AH23" s="6"/>
      <c r="AI23" s="6"/>
    </row>
    <row r="24" spans="1:35" ht="20.25" customHeight="1" hidden="1" thickBot="1">
      <c r="A24" s="6"/>
      <c r="B24" s="6"/>
      <c r="C24" s="23"/>
      <c r="D24" s="41"/>
      <c r="E24" s="279"/>
      <c r="F24" s="99"/>
      <c r="G24" s="279"/>
      <c r="H24" s="100"/>
      <c r="I24" s="84"/>
      <c r="J24" s="51"/>
      <c r="K24" s="29"/>
      <c r="L24" s="28"/>
      <c r="M24" s="52"/>
      <c r="N24" s="28"/>
      <c r="O24" s="28"/>
      <c r="P24" s="28"/>
      <c r="Q24" s="28"/>
      <c r="R24" s="28"/>
      <c r="S24" s="52"/>
      <c r="T24" s="70">
        <f>V22/100</f>
        <v>0.8</v>
      </c>
      <c r="U24" s="28"/>
      <c r="V24" s="30"/>
      <c r="W24" s="31"/>
      <c r="X24" s="28"/>
      <c r="Y24" s="29"/>
      <c r="Z24" s="101"/>
      <c r="AA24" s="6"/>
      <c r="AB24" s="6"/>
      <c r="AC24" s="6"/>
      <c r="AD24" s="9"/>
      <c r="AE24" s="6"/>
      <c r="AF24" s="6"/>
      <c r="AG24" s="6"/>
      <c r="AH24" s="6"/>
      <c r="AI24" s="6"/>
    </row>
    <row r="25" spans="1:35" ht="3.75" customHeight="1" thickBot="1" thickTop="1">
      <c r="A25" s="6"/>
      <c r="B25" s="6"/>
      <c r="C25" s="23"/>
      <c r="D25" s="41"/>
      <c r="E25" s="280"/>
      <c r="F25" s="99"/>
      <c r="G25" s="280"/>
      <c r="H25" s="102"/>
      <c r="I25" s="93"/>
      <c r="J25" s="73"/>
      <c r="K25" s="74"/>
      <c r="L25" s="74"/>
      <c r="M25" s="75"/>
      <c r="N25" s="74"/>
      <c r="O25" s="74"/>
      <c r="P25" s="74"/>
      <c r="Q25" s="74"/>
      <c r="R25" s="74"/>
      <c r="S25" s="75"/>
      <c r="T25" s="74"/>
      <c r="U25" s="74"/>
      <c r="V25" s="76"/>
      <c r="W25" s="77"/>
      <c r="X25" s="74"/>
      <c r="Y25" s="74"/>
      <c r="Z25" s="32"/>
      <c r="AA25" s="6"/>
      <c r="AB25" s="6"/>
      <c r="AC25" s="6"/>
      <c r="AD25" s="6"/>
      <c r="AE25" s="6"/>
      <c r="AF25" s="6"/>
      <c r="AG25" s="6"/>
      <c r="AH25" s="6"/>
      <c r="AI25" s="6"/>
    </row>
    <row r="26" spans="1:35" ht="5.25" customHeight="1" thickBot="1" thickTop="1">
      <c r="A26" s="6"/>
      <c r="B26" s="6"/>
      <c r="C26" s="23"/>
      <c r="D26" s="41"/>
      <c r="E26" s="99"/>
      <c r="F26" s="99"/>
      <c r="G26" s="99"/>
      <c r="H26" s="45"/>
      <c r="I26" s="27"/>
      <c r="J26" s="51"/>
      <c r="K26" s="28"/>
      <c r="L26" s="28"/>
      <c r="M26" s="52"/>
      <c r="N26" s="28"/>
      <c r="O26" s="28"/>
      <c r="P26" s="28"/>
      <c r="Q26" s="28"/>
      <c r="R26" s="28"/>
      <c r="S26" s="52"/>
      <c r="T26" s="28"/>
      <c r="U26" s="28"/>
      <c r="V26" s="30"/>
      <c r="W26" s="31"/>
      <c r="X26" s="28"/>
      <c r="Y26" s="28"/>
      <c r="Z26" s="32"/>
      <c r="AA26" s="6"/>
      <c r="AB26" s="6"/>
      <c r="AC26" s="6"/>
      <c r="AD26" s="6"/>
      <c r="AE26" s="6"/>
      <c r="AF26" s="6"/>
      <c r="AG26" s="6"/>
      <c r="AH26" s="6"/>
      <c r="AI26" s="6"/>
    </row>
    <row r="27" spans="1:35" ht="21.75" thickBot="1" thickTop="1">
      <c r="A27" s="6"/>
      <c r="B27" s="6"/>
      <c r="C27" s="23"/>
      <c r="D27" s="41"/>
      <c r="E27" s="103">
        <f>COUNT(E11:E24)</f>
        <v>0</v>
      </c>
      <c r="F27" s="103"/>
      <c r="G27" s="104">
        <f>COUNT(G11:G24)</f>
        <v>0</v>
      </c>
      <c r="H27" s="45"/>
      <c r="I27" s="27"/>
      <c r="J27" s="105" t="s">
        <v>12</v>
      </c>
      <c r="K27" s="29"/>
      <c r="L27" s="59" t="e">
        <f>ROUND(#REF!,0)</f>
        <v>#REF!</v>
      </c>
      <c r="M27" s="60" t="s">
        <v>7</v>
      </c>
      <c r="N27" s="59" t="e">
        <f>ROUND(Q27,0)</f>
        <v>#VALUE!</v>
      </c>
      <c r="O27" s="59"/>
      <c r="P27" s="59"/>
      <c r="Q27" s="59">
        <f>IF(E30="","",$E$30*T29)</f>
      </c>
      <c r="R27" s="28"/>
      <c r="S27" s="61" t="s">
        <v>8</v>
      </c>
      <c r="T27" s="62">
        <f>IF(E30="","",IF(G27&gt;0,Q27,N27))</f>
      </c>
      <c r="U27" s="79">
        <f>IF(V27&gt;=V22,"FEHLER","")</f>
      </c>
      <c r="V27" s="64">
        <v>65</v>
      </c>
      <c r="W27" s="65" t="s">
        <v>9</v>
      </c>
      <c r="X27" s="28"/>
      <c r="Y27" s="66">
        <v>0.65</v>
      </c>
      <c r="Z27" s="32"/>
      <c r="AA27" s="6"/>
      <c r="AB27" s="6"/>
      <c r="AC27" s="6"/>
      <c r="AD27" s="6"/>
      <c r="AE27" s="6"/>
      <c r="AF27" s="6"/>
      <c r="AG27" s="6"/>
      <c r="AH27" s="6"/>
      <c r="AI27" s="6"/>
    </row>
    <row r="28" spans="1:35" ht="5.25" customHeight="1" thickBot="1" thickTop="1">
      <c r="A28" s="6"/>
      <c r="B28" s="6"/>
      <c r="C28" s="23"/>
      <c r="D28" s="41"/>
      <c r="E28" s="99"/>
      <c r="F28" s="99"/>
      <c r="G28" s="99"/>
      <c r="H28" s="45"/>
      <c r="I28" s="27"/>
      <c r="J28" s="51"/>
      <c r="K28" s="28"/>
      <c r="L28" s="28"/>
      <c r="M28" s="52"/>
      <c r="N28" s="28"/>
      <c r="O28" s="28"/>
      <c r="P28" s="28"/>
      <c r="Q28" s="28"/>
      <c r="R28" s="28"/>
      <c r="S28" s="52"/>
      <c r="T28" s="28"/>
      <c r="U28" s="28"/>
      <c r="V28" s="30"/>
      <c r="W28" s="31"/>
      <c r="X28" s="28"/>
      <c r="Y28" s="28"/>
      <c r="Z28" s="32"/>
      <c r="AA28" s="6"/>
      <c r="AB28" s="6"/>
      <c r="AC28" s="6"/>
      <c r="AD28" s="6"/>
      <c r="AE28" s="6"/>
      <c r="AF28" s="6"/>
      <c r="AG28" s="6"/>
      <c r="AH28" s="6"/>
      <c r="AI28" s="6"/>
    </row>
    <row r="29" spans="1:35" ht="20.25" customHeight="1" hidden="1" thickBot="1">
      <c r="A29" s="6"/>
      <c r="B29" s="6"/>
      <c r="C29" s="23"/>
      <c r="D29" s="41"/>
      <c r="E29" s="106"/>
      <c r="F29" s="107"/>
      <c r="G29" s="106"/>
      <c r="H29" s="108"/>
      <c r="I29" s="27"/>
      <c r="J29" s="51"/>
      <c r="K29" s="28"/>
      <c r="L29" s="28"/>
      <c r="M29" s="52"/>
      <c r="N29" s="28"/>
      <c r="O29" s="28"/>
      <c r="P29" s="28"/>
      <c r="Q29" s="28"/>
      <c r="R29" s="28"/>
      <c r="S29" s="52"/>
      <c r="T29" s="70">
        <f>V27/100</f>
        <v>0.65</v>
      </c>
      <c r="U29" s="28"/>
      <c r="V29" s="30"/>
      <c r="W29" s="31"/>
      <c r="X29" s="28"/>
      <c r="Y29" s="28"/>
      <c r="Z29" s="32"/>
      <c r="AA29" s="6"/>
      <c r="AB29" s="6"/>
      <c r="AC29" s="6"/>
      <c r="AD29" s="6"/>
      <c r="AE29" s="6"/>
      <c r="AF29" s="6"/>
      <c r="AG29" s="6"/>
      <c r="AH29" s="6"/>
      <c r="AI29" s="6"/>
    </row>
    <row r="30" spans="1:35" ht="3.75" customHeight="1" thickBot="1" thickTop="1">
      <c r="A30" s="6"/>
      <c r="B30" s="6"/>
      <c r="C30" s="23"/>
      <c r="D30" s="41"/>
      <c r="E30" s="283">
        <f>IF(E9="Meter,Zentimeter",AVERAGE(H12,H17,H22),IF(E9="Wiederholungen",AVERAGE(E11,E16,E21),""))</f>
      </c>
      <c r="F30" s="284"/>
      <c r="G30" s="285"/>
      <c r="H30" s="109"/>
      <c r="I30" s="110"/>
      <c r="J30" s="73"/>
      <c r="K30" s="74"/>
      <c r="L30" s="74"/>
      <c r="M30" s="75"/>
      <c r="N30" s="74"/>
      <c r="O30" s="74"/>
      <c r="P30" s="74"/>
      <c r="Q30" s="74"/>
      <c r="R30" s="74"/>
      <c r="S30" s="75"/>
      <c r="T30" s="74"/>
      <c r="U30" s="74"/>
      <c r="V30" s="76"/>
      <c r="W30" s="77"/>
      <c r="X30" s="74"/>
      <c r="Y30" s="74"/>
      <c r="Z30" s="32"/>
      <c r="AA30" s="6"/>
      <c r="AB30" s="6"/>
      <c r="AC30" s="6"/>
      <c r="AD30" s="6"/>
      <c r="AE30" s="6"/>
      <c r="AF30" s="6"/>
      <c r="AG30" s="6"/>
      <c r="AH30" s="6"/>
      <c r="AI30" s="6"/>
    </row>
    <row r="31" spans="1:35" ht="5.25" customHeight="1" thickBot="1" thickTop="1">
      <c r="A31" s="6"/>
      <c r="B31" s="6"/>
      <c r="C31" s="23"/>
      <c r="D31" s="41"/>
      <c r="E31" s="286"/>
      <c r="F31" s="287"/>
      <c r="G31" s="288"/>
      <c r="H31" s="111"/>
      <c r="I31" s="112"/>
      <c r="J31" s="51"/>
      <c r="K31" s="28"/>
      <c r="L31" s="28"/>
      <c r="M31" s="52"/>
      <c r="N31" s="28"/>
      <c r="O31" s="28"/>
      <c r="P31" s="28"/>
      <c r="Q31" s="28"/>
      <c r="R31" s="28"/>
      <c r="S31" s="52"/>
      <c r="T31" s="28"/>
      <c r="U31" s="28"/>
      <c r="V31" s="30"/>
      <c r="W31" s="31"/>
      <c r="X31" s="28"/>
      <c r="Y31" s="28"/>
      <c r="Z31" s="32"/>
      <c r="AA31" s="6"/>
      <c r="AB31" s="6"/>
      <c r="AC31" s="6"/>
      <c r="AD31" s="6"/>
      <c r="AE31" s="6"/>
      <c r="AF31" s="6"/>
      <c r="AG31" s="6"/>
      <c r="AH31" s="6"/>
      <c r="AI31" s="6"/>
    </row>
    <row r="32" spans="1:35" ht="20.25" customHeight="1" thickBot="1" thickTop="1">
      <c r="A32" s="6"/>
      <c r="B32" s="6"/>
      <c r="C32" s="113"/>
      <c r="D32" s="114" t="s">
        <v>13</v>
      </c>
      <c r="E32" s="286"/>
      <c r="F32" s="287"/>
      <c r="G32" s="288"/>
      <c r="H32" s="111"/>
      <c r="I32" s="112"/>
      <c r="J32" s="105" t="s">
        <v>14</v>
      </c>
      <c r="K32" s="29"/>
      <c r="L32" s="59" t="e">
        <f>ROUND(#REF!,0)</f>
        <v>#REF!</v>
      </c>
      <c r="M32" s="60" t="s">
        <v>7</v>
      </c>
      <c r="N32" s="59" t="e">
        <f>ROUND(Q32,0)</f>
        <v>#VALUE!</v>
      </c>
      <c r="O32" s="59"/>
      <c r="P32" s="59"/>
      <c r="Q32" s="59">
        <f>IF(E30="","",$E$30*T34)</f>
      </c>
      <c r="R32" s="28"/>
      <c r="S32" s="61" t="s">
        <v>8</v>
      </c>
      <c r="T32" s="62">
        <f>IF(E30="","",IF(G27&gt;0,Q32,N32))</f>
      </c>
      <c r="U32" s="79">
        <f>IF(V32&gt;=V27,"FEHLER","")</f>
      </c>
      <c r="V32" s="64">
        <v>50</v>
      </c>
      <c r="W32" s="65" t="s">
        <v>9</v>
      </c>
      <c r="X32" s="28"/>
      <c r="Y32" s="66">
        <v>0.5</v>
      </c>
      <c r="Z32" s="32"/>
      <c r="AA32" s="6"/>
      <c r="AB32" s="6"/>
      <c r="AC32" s="6"/>
      <c r="AD32" s="6"/>
      <c r="AE32" s="6"/>
      <c r="AF32" s="6"/>
      <c r="AG32" s="6"/>
      <c r="AH32" s="6"/>
      <c r="AI32" s="6"/>
    </row>
    <row r="33" spans="1:35" ht="5.25" customHeight="1" thickBot="1" thickTop="1">
      <c r="A33" s="6"/>
      <c r="B33" s="6"/>
      <c r="C33" s="23"/>
      <c r="D33" s="41"/>
      <c r="E33" s="286"/>
      <c r="F33" s="287"/>
      <c r="G33" s="288"/>
      <c r="H33" s="111"/>
      <c r="I33" s="112"/>
      <c r="J33" s="51"/>
      <c r="K33" s="28"/>
      <c r="L33" s="28"/>
      <c r="M33" s="52"/>
      <c r="N33" s="28"/>
      <c r="O33" s="28"/>
      <c r="P33" s="28"/>
      <c r="Q33" s="28"/>
      <c r="R33" s="28"/>
      <c r="S33" s="52"/>
      <c r="T33" s="28"/>
      <c r="U33" s="28"/>
      <c r="V33" s="30"/>
      <c r="W33" s="31"/>
      <c r="X33" s="28"/>
      <c r="Y33" s="28"/>
      <c r="Z33" s="32"/>
      <c r="AA33" s="6"/>
      <c r="AB33" s="6"/>
      <c r="AC33" s="6"/>
      <c r="AD33" s="6"/>
      <c r="AE33" s="6"/>
      <c r="AF33" s="6"/>
      <c r="AG33" s="6"/>
      <c r="AH33" s="6"/>
      <c r="AI33" s="6"/>
    </row>
    <row r="34" spans="1:35" ht="20.25" customHeight="1" hidden="1" thickBot="1">
      <c r="A34" s="6"/>
      <c r="B34" s="6"/>
      <c r="C34" s="23"/>
      <c r="D34" s="41"/>
      <c r="E34" s="286"/>
      <c r="F34" s="287"/>
      <c r="G34" s="288"/>
      <c r="H34" s="111"/>
      <c r="I34" s="112"/>
      <c r="J34" s="51"/>
      <c r="K34" s="28"/>
      <c r="L34" s="28"/>
      <c r="M34" s="52"/>
      <c r="N34" s="28"/>
      <c r="O34" s="28"/>
      <c r="P34" s="28"/>
      <c r="Q34" s="28"/>
      <c r="R34" s="28"/>
      <c r="S34" s="52"/>
      <c r="T34" s="70">
        <f>V32/100</f>
        <v>0.5</v>
      </c>
      <c r="U34" s="28"/>
      <c r="V34" s="30"/>
      <c r="W34" s="31"/>
      <c r="X34" s="28"/>
      <c r="Y34" s="28"/>
      <c r="Z34" s="32"/>
      <c r="AA34" s="6"/>
      <c r="AB34" s="6"/>
      <c r="AC34" s="6"/>
      <c r="AD34" s="6"/>
      <c r="AE34" s="6"/>
      <c r="AF34" s="6"/>
      <c r="AG34" s="6"/>
      <c r="AH34" s="6"/>
      <c r="AI34" s="6"/>
    </row>
    <row r="35" spans="1:35" ht="3.75" customHeight="1" thickBot="1" thickTop="1">
      <c r="A35" s="6"/>
      <c r="B35" s="6"/>
      <c r="C35" s="23"/>
      <c r="D35" s="41"/>
      <c r="E35" s="289"/>
      <c r="F35" s="290"/>
      <c r="G35" s="291"/>
      <c r="H35" s="111"/>
      <c r="I35" s="112"/>
      <c r="J35" s="73"/>
      <c r="K35" s="74"/>
      <c r="L35" s="74"/>
      <c r="M35" s="75"/>
      <c r="N35" s="74"/>
      <c r="O35" s="74"/>
      <c r="P35" s="74"/>
      <c r="Q35" s="74"/>
      <c r="R35" s="74"/>
      <c r="S35" s="75"/>
      <c r="T35" s="74"/>
      <c r="U35" s="74"/>
      <c r="V35" s="76"/>
      <c r="W35" s="77"/>
      <c r="X35" s="74"/>
      <c r="Y35" s="74"/>
      <c r="Z35" s="32"/>
      <c r="AA35" s="6"/>
      <c r="AB35" s="6"/>
      <c r="AC35" s="6"/>
      <c r="AD35" s="6"/>
      <c r="AE35" s="6"/>
      <c r="AF35" s="6"/>
      <c r="AG35" s="6"/>
      <c r="AH35" s="6"/>
      <c r="AI35" s="6"/>
    </row>
    <row r="36" spans="1:35" ht="5.25" customHeight="1" thickBot="1" thickTop="1">
      <c r="A36" s="6"/>
      <c r="B36" s="6"/>
      <c r="C36" s="23"/>
      <c r="D36" s="41"/>
      <c r="E36" s="71"/>
      <c r="F36" s="71"/>
      <c r="G36" s="71"/>
      <c r="H36" s="45"/>
      <c r="I36" s="27"/>
      <c r="J36" s="51"/>
      <c r="K36" s="28"/>
      <c r="L36" s="28"/>
      <c r="M36" s="52"/>
      <c r="N36" s="28"/>
      <c r="O36" s="28"/>
      <c r="P36" s="28"/>
      <c r="Q36" s="28"/>
      <c r="R36" s="28"/>
      <c r="S36" s="52"/>
      <c r="T36" s="28"/>
      <c r="U36" s="28"/>
      <c r="V36" s="30"/>
      <c r="W36" s="31"/>
      <c r="X36" s="28"/>
      <c r="Y36" s="28"/>
      <c r="Z36" s="32"/>
      <c r="AA36" s="6"/>
      <c r="AB36" s="6"/>
      <c r="AC36" s="6"/>
      <c r="AD36" s="6"/>
      <c r="AE36" s="6"/>
      <c r="AF36" s="6"/>
      <c r="AG36" s="6"/>
      <c r="AH36" s="6"/>
      <c r="AI36" s="6"/>
    </row>
    <row r="37" spans="1:35" ht="21.75" thickBot="1" thickTop="1">
      <c r="A37" s="6"/>
      <c r="B37" s="6"/>
      <c r="C37" s="23"/>
      <c r="D37" s="41"/>
      <c r="E37" s="71"/>
      <c r="F37" s="115"/>
      <c r="G37" s="71"/>
      <c r="H37" s="45"/>
      <c r="I37" s="27"/>
      <c r="J37" s="105" t="s">
        <v>15</v>
      </c>
      <c r="K37" s="29"/>
      <c r="L37" s="59" t="e">
        <f>ROUND(#REF!,0)</f>
        <v>#REF!</v>
      </c>
      <c r="M37" s="60" t="s">
        <v>7</v>
      </c>
      <c r="N37" s="59" t="e">
        <f>ROUND(T37,0)</f>
        <v>#VALUE!</v>
      </c>
      <c r="O37" s="59"/>
      <c r="P37" s="59"/>
      <c r="Q37" s="59"/>
      <c r="R37" s="28"/>
      <c r="S37" s="61" t="s">
        <v>8</v>
      </c>
      <c r="T37" s="62">
        <f>IF(E30="","","gar nichts")</f>
      </c>
      <c r="U37" s="116" t="s">
        <v>16</v>
      </c>
      <c r="V37" s="117">
        <f>V32-1</f>
        <v>49</v>
      </c>
      <c r="W37" s="65" t="s">
        <v>9</v>
      </c>
      <c r="X37" s="28"/>
      <c r="Y37" s="31" t="s">
        <v>17</v>
      </c>
      <c r="Z37" s="32"/>
      <c r="AA37" s="6"/>
      <c r="AB37" s="6"/>
      <c r="AC37" s="6"/>
      <c r="AD37" s="6"/>
      <c r="AE37" s="6"/>
      <c r="AF37" s="6"/>
      <c r="AG37" s="6"/>
      <c r="AH37" s="6"/>
      <c r="AI37" s="6"/>
    </row>
    <row r="38" spans="1:35" ht="5.25" customHeight="1" thickTop="1">
      <c r="A38" s="6"/>
      <c r="B38" s="6"/>
      <c r="C38" s="23"/>
      <c r="D38" s="41"/>
      <c r="E38" s="71"/>
      <c r="F38" s="71"/>
      <c r="G38" s="71"/>
      <c r="H38" s="45"/>
      <c r="I38" s="27"/>
      <c r="J38" s="51"/>
      <c r="K38" s="28"/>
      <c r="L38" s="28"/>
      <c r="M38" s="52"/>
      <c r="N38" s="28"/>
      <c r="O38" s="28"/>
      <c r="P38" s="28"/>
      <c r="Q38" s="28"/>
      <c r="R38" s="28"/>
      <c r="S38" s="52"/>
      <c r="T38" s="28"/>
      <c r="U38" s="28"/>
      <c r="V38" s="30"/>
      <c r="W38" s="31"/>
      <c r="X38" s="28"/>
      <c r="Y38" s="28"/>
      <c r="Z38" s="32"/>
      <c r="AA38" s="6"/>
      <c r="AB38" s="6"/>
      <c r="AC38" s="6"/>
      <c r="AD38" s="6"/>
      <c r="AE38" s="6"/>
      <c r="AF38" s="6"/>
      <c r="AG38" s="6"/>
      <c r="AH38" s="6"/>
      <c r="AI38" s="6"/>
    </row>
    <row r="39" spans="1:35" ht="20.25" customHeight="1" hidden="1">
      <c r="A39" s="6"/>
      <c r="B39" s="6"/>
      <c r="C39" s="23"/>
      <c r="D39" s="41"/>
      <c r="E39" s="71"/>
      <c r="F39" s="71"/>
      <c r="G39" s="71"/>
      <c r="H39" s="45"/>
      <c r="I39" s="27"/>
      <c r="J39" s="28"/>
      <c r="K39" s="28"/>
      <c r="L39" s="118"/>
      <c r="M39" s="29"/>
      <c r="N39" s="118"/>
      <c r="O39" s="118"/>
      <c r="P39" s="118"/>
      <c r="Q39" s="118"/>
      <c r="R39" s="28"/>
      <c r="S39" s="29"/>
      <c r="T39" s="28"/>
      <c r="U39" s="28"/>
      <c r="V39" s="30"/>
      <c r="W39" s="31"/>
      <c r="X39" s="28"/>
      <c r="Y39" s="28"/>
      <c r="Z39" s="32"/>
      <c r="AA39" s="6"/>
      <c r="AB39" s="6"/>
      <c r="AC39" s="6"/>
      <c r="AD39" s="6"/>
      <c r="AE39" s="6"/>
      <c r="AF39" s="6"/>
      <c r="AG39" s="6"/>
      <c r="AH39" s="6"/>
      <c r="AI39" s="6"/>
    </row>
    <row r="40" spans="1:35" ht="15" customHeight="1" hidden="1">
      <c r="A40" s="6"/>
      <c r="B40" s="6"/>
      <c r="C40" s="23"/>
      <c r="D40" s="119"/>
      <c r="E40" s="120"/>
      <c r="F40" s="120"/>
      <c r="G40" s="120"/>
      <c r="H40" s="121"/>
      <c r="I40" s="27"/>
      <c r="J40" s="28"/>
      <c r="K40" s="28"/>
      <c r="L40" s="118"/>
      <c r="M40" s="29"/>
      <c r="N40" s="118"/>
      <c r="O40" s="118"/>
      <c r="P40" s="118"/>
      <c r="Q40" s="118"/>
      <c r="R40" s="28"/>
      <c r="S40" s="29"/>
      <c r="T40" s="28"/>
      <c r="U40" s="28"/>
      <c r="V40" s="30"/>
      <c r="W40" s="31"/>
      <c r="X40" s="28"/>
      <c r="Y40" s="28"/>
      <c r="Z40" s="32"/>
      <c r="AA40" s="6"/>
      <c r="AB40" s="6"/>
      <c r="AC40" s="6"/>
      <c r="AD40" s="6"/>
      <c r="AE40" s="6"/>
      <c r="AF40" s="6"/>
      <c r="AG40" s="6"/>
      <c r="AH40" s="6"/>
      <c r="AI40" s="6"/>
    </row>
    <row r="41" spans="1:35" ht="6" customHeight="1" thickBot="1">
      <c r="A41" s="6"/>
      <c r="B41" s="6"/>
      <c r="C41" s="122"/>
      <c r="D41" s="123"/>
      <c r="E41" s="123"/>
      <c r="F41" s="123"/>
      <c r="G41" s="123"/>
      <c r="H41" s="124"/>
      <c r="I41" s="125"/>
      <c r="J41" s="123"/>
      <c r="K41" s="123"/>
      <c r="L41" s="123"/>
      <c r="M41" s="123"/>
      <c r="N41" s="123"/>
      <c r="O41" s="123"/>
      <c r="P41" s="123"/>
      <c r="Q41" s="123"/>
      <c r="R41" s="123"/>
      <c r="S41" s="126"/>
      <c r="T41" s="123"/>
      <c r="U41" s="123"/>
      <c r="V41" s="127"/>
      <c r="W41" s="128"/>
      <c r="X41" s="123"/>
      <c r="Y41" s="123"/>
      <c r="Z41" s="129"/>
      <c r="AA41" s="6"/>
      <c r="AB41" s="6"/>
      <c r="AC41" s="6"/>
      <c r="AD41" s="6"/>
      <c r="AE41" s="6"/>
      <c r="AF41" s="6"/>
      <c r="AG41" s="6"/>
      <c r="AH41" s="6"/>
      <c r="AI41" s="6"/>
    </row>
    <row r="42" spans="1:35" ht="21" thickTop="1">
      <c r="A42" s="6"/>
      <c r="B42" s="6"/>
      <c r="C42" s="6"/>
      <c r="D42" s="6"/>
      <c r="E42" s="6"/>
      <c r="F42" s="6"/>
      <c r="G42" s="6"/>
      <c r="H42" s="7"/>
      <c r="I42" s="8"/>
      <c r="J42" s="6"/>
      <c r="K42" s="6"/>
      <c r="L42" s="6"/>
      <c r="M42" s="6"/>
      <c r="N42" s="6"/>
      <c r="O42" s="6"/>
      <c r="P42" s="6"/>
      <c r="Q42" s="6"/>
      <c r="R42" s="6"/>
      <c r="S42" s="9"/>
      <c r="T42" s="6"/>
      <c r="U42" s="6"/>
      <c r="V42" s="10"/>
      <c r="W42" s="11"/>
      <c r="X42" s="6"/>
      <c r="Y42" s="6"/>
      <c r="Z42" s="6"/>
      <c r="AA42" s="6"/>
      <c r="AB42" s="6"/>
      <c r="AC42" s="6"/>
      <c r="AD42" s="6"/>
      <c r="AE42" s="6"/>
      <c r="AF42" s="6"/>
      <c r="AG42" s="6"/>
      <c r="AH42" s="6"/>
      <c r="AI42" s="6"/>
    </row>
    <row r="43" spans="1:35" ht="20.25">
      <c r="A43" s="6"/>
      <c r="B43" s="6"/>
      <c r="C43" s="278"/>
      <c r="D43" s="278"/>
      <c r="E43" s="278"/>
      <c r="F43" s="278"/>
      <c r="G43" s="278"/>
      <c r="H43" s="278"/>
      <c r="I43" s="278"/>
      <c r="J43" s="278"/>
      <c r="K43" s="278"/>
      <c r="L43" s="278"/>
      <c r="M43" s="278"/>
      <c r="N43" s="278"/>
      <c r="O43" s="278"/>
      <c r="P43" s="278"/>
      <c r="Q43" s="278"/>
      <c r="R43" s="278"/>
      <c r="S43" s="130"/>
      <c r="T43" s="131"/>
      <c r="U43" s="132"/>
      <c r="V43" s="131"/>
      <c r="W43" s="133"/>
      <c r="X43" s="6"/>
      <c r="Y43" s="6"/>
      <c r="Z43" s="6"/>
      <c r="AA43" s="6"/>
      <c r="AB43" s="6"/>
      <c r="AC43" s="6"/>
      <c r="AD43" s="6"/>
      <c r="AE43" s="6"/>
      <c r="AF43" s="6"/>
      <c r="AG43" s="6"/>
      <c r="AH43" s="6"/>
      <c r="AI43" s="6"/>
    </row>
    <row r="44" spans="1:35" ht="20.25">
      <c r="A44" s="6"/>
      <c r="B44" s="6"/>
      <c r="C44" s="6"/>
      <c r="D44" s="6"/>
      <c r="E44" s="6"/>
      <c r="F44" s="6"/>
      <c r="G44" s="6"/>
      <c r="H44" s="7"/>
      <c r="I44" s="8"/>
      <c r="J44" s="6"/>
      <c r="K44" s="6"/>
      <c r="L44" s="134"/>
      <c r="M44" s="6"/>
      <c r="N44" s="6"/>
      <c r="O44" s="6"/>
      <c r="P44" s="6"/>
      <c r="Q44" s="6"/>
      <c r="R44" s="6"/>
      <c r="S44" s="9"/>
      <c r="T44" s="6"/>
      <c r="U44" s="6"/>
      <c r="V44" s="10"/>
      <c r="W44" s="11"/>
      <c r="X44" s="6"/>
      <c r="Y44" s="6"/>
      <c r="Z44" s="6"/>
      <c r="AA44" s="6"/>
      <c r="AB44" s="6"/>
      <c r="AC44" s="6"/>
      <c r="AD44" s="6"/>
      <c r="AE44" s="6"/>
      <c r="AF44" s="6"/>
      <c r="AG44" s="6"/>
      <c r="AH44" s="6"/>
      <c r="AI44" s="6"/>
    </row>
    <row r="45" spans="1:35" ht="20.25">
      <c r="A45" s="6"/>
      <c r="B45" s="6"/>
      <c r="C45" s="6"/>
      <c r="D45" s="6"/>
      <c r="E45" s="6"/>
      <c r="F45" s="6"/>
      <c r="G45" s="6"/>
      <c r="H45" s="7"/>
      <c r="I45" s="8"/>
      <c r="J45" s="6"/>
      <c r="K45" s="6"/>
      <c r="L45" s="134"/>
      <c r="M45" s="6"/>
      <c r="N45" s="6"/>
      <c r="O45" s="6"/>
      <c r="P45" s="6"/>
      <c r="Q45" s="6"/>
      <c r="R45" s="6"/>
      <c r="S45" s="9"/>
      <c r="T45" s="6"/>
      <c r="U45" s="6"/>
      <c r="V45" s="10"/>
      <c r="W45" s="11"/>
      <c r="X45" s="6"/>
      <c r="Y45" s="6"/>
      <c r="Z45" s="6"/>
      <c r="AA45" s="6"/>
      <c r="AB45" s="6"/>
      <c r="AC45" s="6"/>
      <c r="AD45" s="6"/>
      <c r="AE45" s="6"/>
      <c r="AF45" s="6"/>
      <c r="AG45" s="6"/>
      <c r="AH45" s="6"/>
      <c r="AI45" s="6"/>
    </row>
    <row r="46" spans="1:35" ht="20.25">
      <c r="A46" s="6"/>
      <c r="B46" s="6"/>
      <c r="C46" s="6"/>
      <c r="D46" s="6"/>
      <c r="E46" s="135"/>
      <c r="F46" s="6"/>
      <c r="G46" s="136"/>
      <c r="H46" s="7"/>
      <c r="I46" s="8"/>
      <c r="J46" s="6"/>
      <c r="K46" s="6"/>
      <c r="L46" s="134"/>
      <c r="M46" s="6"/>
      <c r="N46" s="6"/>
      <c r="O46" s="6"/>
      <c r="P46" s="6"/>
      <c r="Q46" s="6"/>
      <c r="R46" s="6"/>
      <c r="S46" s="9"/>
      <c r="T46" s="6"/>
      <c r="U46" s="6"/>
      <c r="V46" s="10"/>
      <c r="W46" s="11"/>
      <c r="X46" s="6"/>
      <c r="Y46" s="6"/>
      <c r="Z46" s="6"/>
      <c r="AA46" s="6"/>
      <c r="AB46" s="6"/>
      <c r="AC46" s="6"/>
      <c r="AD46" s="6"/>
      <c r="AE46" s="6"/>
      <c r="AF46" s="6"/>
      <c r="AG46" s="6"/>
      <c r="AH46" s="6"/>
      <c r="AI46" s="6"/>
    </row>
    <row r="47" spans="1:35" ht="20.25">
      <c r="A47" s="6"/>
      <c r="B47" s="6"/>
      <c r="C47" s="6"/>
      <c r="D47" s="6"/>
      <c r="E47" s="6"/>
      <c r="F47" s="6"/>
      <c r="G47" s="6"/>
      <c r="H47" s="7"/>
      <c r="I47" s="8"/>
      <c r="J47" s="6"/>
      <c r="K47" s="6"/>
      <c r="L47" s="6"/>
      <c r="M47" s="6"/>
      <c r="N47" s="6"/>
      <c r="O47" s="6"/>
      <c r="P47" s="6"/>
      <c r="Q47" s="6"/>
      <c r="R47" s="6"/>
      <c r="S47" s="9"/>
      <c r="T47" s="6"/>
      <c r="U47" s="6"/>
      <c r="V47" s="10"/>
      <c r="W47" s="11"/>
      <c r="X47" s="6"/>
      <c r="Y47" s="6"/>
      <c r="Z47" s="6"/>
      <c r="AA47" s="6"/>
      <c r="AB47" s="6"/>
      <c r="AC47" s="6"/>
      <c r="AD47" s="6"/>
      <c r="AE47" s="6"/>
      <c r="AF47" s="6"/>
      <c r="AG47" s="6"/>
      <c r="AH47" s="6"/>
      <c r="AI47" s="6"/>
    </row>
    <row r="48" spans="1:35" ht="20.25">
      <c r="A48" s="6"/>
      <c r="B48" s="6"/>
      <c r="C48" s="6"/>
      <c r="D48" s="6"/>
      <c r="E48" s="6"/>
      <c r="F48" s="6"/>
      <c r="G48" s="6"/>
      <c r="H48" s="7"/>
      <c r="I48" s="8"/>
      <c r="J48" s="6"/>
      <c r="K48" s="6"/>
      <c r="L48" s="6"/>
      <c r="M48" s="6"/>
      <c r="N48" s="6"/>
      <c r="O48" s="6"/>
      <c r="P48" s="6"/>
      <c r="Q48" s="6"/>
      <c r="R48" s="6"/>
      <c r="S48" s="9"/>
      <c r="T48" s="6"/>
      <c r="U48" s="6"/>
      <c r="V48" s="10"/>
      <c r="W48" s="11"/>
      <c r="X48" s="6"/>
      <c r="Y48" s="6"/>
      <c r="Z48" s="6"/>
      <c r="AA48" s="6"/>
      <c r="AB48" s="6"/>
      <c r="AC48" s="6"/>
      <c r="AD48" s="6"/>
      <c r="AE48" s="6"/>
      <c r="AF48" s="6"/>
      <c r="AG48" s="6"/>
      <c r="AH48" s="6"/>
      <c r="AI48" s="6"/>
    </row>
    <row r="49" spans="1:35" ht="20.25">
      <c r="A49" s="6"/>
      <c r="B49" s="6"/>
      <c r="C49" s="6"/>
      <c r="D49" s="6"/>
      <c r="E49" s="6"/>
      <c r="F49" s="6"/>
      <c r="G49" s="6"/>
      <c r="H49" s="298"/>
      <c r="I49" s="299"/>
      <c r="J49" s="299"/>
      <c r="K49" s="6"/>
      <c r="L49" s="6"/>
      <c r="M49" s="6"/>
      <c r="N49" s="6"/>
      <c r="O49" s="6"/>
      <c r="P49" s="6"/>
      <c r="Q49" s="6"/>
      <c r="R49" s="6"/>
      <c r="S49" s="9"/>
      <c r="T49" s="6"/>
      <c r="U49" s="6"/>
      <c r="V49" s="10"/>
      <c r="W49" s="11"/>
      <c r="X49" s="6"/>
      <c r="Y49" s="6"/>
      <c r="Z49" s="6"/>
      <c r="AA49" s="6"/>
      <c r="AB49" s="6"/>
      <c r="AC49" s="6"/>
      <c r="AD49" s="6"/>
      <c r="AE49" s="6"/>
      <c r="AF49" s="6"/>
      <c r="AG49" s="6"/>
      <c r="AH49" s="6"/>
      <c r="AI49" s="6"/>
    </row>
    <row r="50" spans="1:35" ht="20.25">
      <c r="A50" s="6"/>
      <c r="B50" s="6"/>
      <c r="C50" s="6"/>
      <c r="D50" s="6"/>
      <c r="E50" s="6"/>
      <c r="F50" s="6"/>
      <c r="G50" s="6"/>
      <c r="H50" s="7"/>
      <c r="I50" s="8"/>
      <c r="J50" s="6"/>
      <c r="K50" s="6"/>
      <c r="L50" s="6"/>
      <c r="M50" s="6"/>
      <c r="N50" s="6"/>
      <c r="O50" s="6"/>
      <c r="P50" s="6"/>
      <c r="Q50" s="6"/>
      <c r="R50" s="6"/>
      <c r="S50" s="9"/>
      <c r="T50" s="6"/>
      <c r="U50" s="6"/>
      <c r="V50" s="10"/>
      <c r="W50" s="11"/>
      <c r="X50" s="6"/>
      <c r="Y50" s="6"/>
      <c r="Z50" s="6"/>
      <c r="AA50" s="6"/>
      <c r="AB50" s="6"/>
      <c r="AC50" s="6"/>
      <c r="AD50" s="6"/>
      <c r="AE50" s="6"/>
      <c r="AF50" s="6"/>
      <c r="AG50" s="6"/>
      <c r="AH50" s="6"/>
      <c r="AI50" s="6"/>
    </row>
    <row r="51" spans="1:35" ht="20.25">
      <c r="A51" s="6"/>
      <c r="B51" s="6"/>
      <c r="C51" s="6"/>
      <c r="D51" s="6"/>
      <c r="E51" s="6"/>
      <c r="F51" s="6"/>
      <c r="G51" s="6"/>
      <c r="H51" s="7"/>
      <c r="I51" s="8"/>
      <c r="J51" s="6"/>
      <c r="K51" s="6"/>
      <c r="L51" s="6"/>
      <c r="M51" s="6"/>
      <c r="N51" s="6"/>
      <c r="O51" s="6"/>
      <c r="P51" s="6"/>
      <c r="Q51" s="6"/>
      <c r="R51" s="6"/>
      <c r="S51" s="9"/>
      <c r="T51" s="6"/>
      <c r="U51" s="6"/>
      <c r="V51" s="10"/>
      <c r="W51" s="11"/>
      <c r="X51" s="6"/>
      <c r="Y51" s="6"/>
      <c r="Z51" s="6"/>
      <c r="AA51" s="6"/>
      <c r="AB51" s="6"/>
      <c r="AC51" s="6"/>
      <c r="AD51" s="6"/>
      <c r="AE51" s="6"/>
      <c r="AF51" s="6"/>
      <c r="AG51" s="6"/>
      <c r="AH51" s="6"/>
      <c r="AI51" s="6"/>
    </row>
    <row r="52" spans="1:35" ht="20.25">
      <c r="A52" s="6"/>
      <c r="B52" s="6"/>
      <c r="C52" s="6"/>
      <c r="D52" s="6"/>
      <c r="E52" s="6"/>
      <c r="F52" s="6"/>
      <c r="G52" s="6"/>
      <c r="H52" s="7"/>
      <c r="I52" s="8"/>
      <c r="J52" s="6"/>
      <c r="K52" s="6"/>
      <c r="L52" s="6"/>
      <c r="M52" s="6"/>
      <c r="N52" s="6"/>
      <c r="O52" s="6"/>
      <c r="P52" s="6"/>
      <c r="Q52" s="6"/>
      <c r="R52" s="6"/>
      <c r="S52" s="9"/>
      <c r="T52" s="6"/>
      <c r="U52" s="6"/>
      <c r="V52" s="10"/>
      <c r="W52" s="11"/>
      <c r="X52" s="6"/>
      <c r="Y52" s="6"/>
      <c r="Z52" s="6"/>
      <c r="AA52" s="6"/>
      <c r="AB52" s="6"/>
      <c r="AC52" s="6"/>
      <c r="AD52" s="6"/>
      <c r="AE52" s="6"/>
      <c r="AF52" s="6"/>
      <c r="AG52" s="6"/>
      <c r="AH52" s="6"/>
      <c r="AI52" s="6"/>
    </row>
    <row r="53" spans="1:35" ht="20.25">
      <c r="A53" s="6"/>
      <c r="B53" s="6"/>
      <c r="C53" s="6"/>
      <c r="D53" s="6"/>
      <c r="E53" s="6"/>
      <c r="F53" s="6"/>
      <c r="G53" s="6"/>
      <c r="H53" s="7"/>
      <c r="I53" s="8"/>
      <c r="J53" s="6"/>
      <c r="K53" s="6"/>
      <c r="L53" s="6"/>
      <c r="M53" s="6"/>
      <c r="N53" s="6"/>
      <c r="O53" s="6"/>
      <c r="P53" s="6"/>
      <c r="Q53" s="6"/>
      <c r="R53" s="6"/>
      <c r="S53" s="9"/>
      <c r="T53" s="6"/>
      <c r="U53" s="6"/>
      <c r="V53" s="10"/>
      <c r="W53" s="11"/>
      <c r="X53" s="6"/>
      <c r="Y53" s="6"/>
      <c r="Z53" s="6"/>
      <c r="AA53" s="6"/>
      <c r="AB53" s="6"/>
      <c r="AC53" s="6"/>
      <c r="AD53" s="6"/>
      <c r="AE53" s="6"/>
      <c r="AF53" s="6"/>
      <c r="AG53" s="6"/>
      <c r="AH53" s="6"/>
      <c r="AI53" s="6"/>
    </row>
    <row r="54" spans="1:35" ht="20.25">
      <c r="A54" s="6"/>
      <c r="B54" s="6"/>
      <c r="C54" s="6"/>
      <c r="D54" s="6"/>
      <c r="E54" s="6"/>
      <c r="F54" s="6"/>
      <c r="G54" s="6"/>
      <c r="H54" s="7"/>
      <c r="I54" s="8"/>
      <c r="J54" s="6"/>
      <c r="K54" s="6"/>
      <c r="L54" s="6"/>
      <c r="M54" s="6"/>
      <c r="N54" s="6"/>
      <c r="O54" s="6"/>
      <c r="P54" s="6"/>
      <c r="Q54" s="6"/>
      <c r="R54" s="6"/>
      <c r="S54" s="9"/>
      <c r="T54" s="6"/>
      <c r="U54" s="6"/>
      <c r="V54" s="10"/>
      <c r="W54" s="11"/>
      <c r="X54" s="6"/>
      <c r="Y54" s="6"/>
      <c r="Z54" s="6"/>
      <c r="AA54" s="6"/>
      <c r="AB54" s="6"/>
      <c r="AC54" s="6"/>
      <c r="AD54" s="6"/>
      <c r="AE54" s="6"/>
      <c r="AF54" s="6"/>
      <c r="AG54" s="6"/>
      <c r="AH54" s="6"/>
      <c r="AI54" s="6"/>
    </row>
    <row r="55" ht="20.25">
      <c r="L55" s="6"/>
    </row>
    <row r="57" spans="5:9" ht="20.25">
      <c r="E57" s="142"/>
      <c r="G57" s="142"/>
      <c r="H57" s="143"/>
      <c r="I57" s="144"/>
    </row>
  </sheetData>
  <sheetProtection password="98AF" sheet="1" objects="1" scenarios="1" selectLockedCells="1"/>
  <mergeCells count="20">
    <mergeCell ref="C2:F2"/>
    <mergeCell ref="G2:Z2"/>
    <mergeCell ref="H49:J49"/>
    <mergeCell ref="E9:G9"/>
    <mergeCell ref="U6:W9"/>
    <mergeCell ref="E19:E20"/>
    <mergeCell ref="E16:E18"/>
    <mergeCell ref="Y5:Y9"/>
    <mergeCell ref="E11:E13"/>
    <mergeCell ref="G11:G13"/>
    <mergeCell ref="G16:G18"/>
    <mergeCell ref="J6:S9"/>
    <mergeCell ref="E21:E23"/>
    <mergeCell ref="C43:R43"/>
    <mergeCell ref="E24:E25"/>
    <mergeCell ref="G19:G20"/>
    <mergeCell ref="G21:G23"/>
    <mergeCell ref="G24:G25"/>
    <mergeCell ref="E30:G35"/>
    <mergeCell ref="E7:G7"/>
  </mergeCells>
  <conditionalFormatting sqref="U17 U22 U27 U32">
    <cfRule type="cellIs" priority="1" dxfId="25" operator="equal" stopIfTrue="1">
      <formula>"FEHLER"</formula>
    </cfRule>
  </conditionalFormatting>
  <conditionalFormatting sqref="T43">
    <cfRule type="cellIs" priority="2" dxfId="26" operator="equal" stopIfTrue="1">
      <formula>"STRG"</formula>
    </cfRule>
  </conditionalFormatting>
  <conditionalFormatting sqref="V43">
    <cfRule type="cellIs" priority="3" dxfId="26" operator="equal" stopIfTrue="1">
      <formula>"L"</formula>
    </cfRule>
  </conditionalFormatting>
  <conditionalFormatting sqref="C43:R43">
    <cfRule type="cellIs" priority="4" dxfId="21" operator="equal" stopIfTrue="1">
      <formula>"Alle Werte endgültig löschen?   TASTEN"</formula>
    </cfRule>
  </conditionalFormatting>
  <conditionalFormatting sqref="E9:G9">
    <cfRule type="cellIs" priority="5" dxfId="27" operator="equal" stopIfTrue="1">
      <formula>"Meter,Zentimeter"</formula>
    </cfRule>
    <cfRule type="cellIs" priority="6" dxfId="27" operator="equal" stopIfTrue="1">
      <formula>"Wiederholungen"</formula>
    </cfRule>
  </conditionalFormatting>
  <conditionalFormatting sqref="T17">
    <cfRule type="cellIs" priority="7" dxfId="15" operator="greaterThanOrEqual" stopIfTrue="1">
      <formula>$T$12</formula>
    </cfRule>
  </conditionalFormatting>
  <conditionalFormatting sqref="T22">
    <cfRule type="cellIs" priority="8" dxfId="15" operator="greaterThanOrEqual" stopIfTrue="1">
      <formula>$T$17</formula>
    </cfRule>
  </conditionalFormatting>
  <conditionalFormatting sqref="T27">
    <cfRule type="cellIs" priority="9" dxfId="15" operator="greaterThanOrEqual" stopIfTrue="1">
      <formula>$T$22</formula>
    </cfRule>
  </conditionalFormatting>
  <conditionalFormatting sqref="T32">
    <cfRule type="cellIs" priority="10" dxfId="15" operator="greaterThanOrEqual" stopIfTrue="1">
      <formula>$T$27</formula>
    </cfRule>
  </conditionalFormatting>
  <conditionalFormatting sqref="E10">
    <cfRule type="cellIs" priority="11" dxfId="10" operator="equal" stopIfTrue="1">
      <formula>"Wiederholungen"</formula>
    </cfRule>
    <cfRule type="cellIs" priority="12" dxfId="13" operator="equal" stopIfTrue="1">
      <formula>"Meter,Zentimeter"</formula>
    </cfRule>
    <cfRule type="cellIs" priority="13" dxfId="10" operator="equal" stopIfTrue="1">
      <formula>"3 Bestwerte eintragen!"</formula>
    </cfRule>
  </conditionalFormatting>
  <conditionalFormatting sqref="G10">
    <cfRule type="cellIs" priority="14" dxfId="10" operator="equal" stopIfTrue="1">
      <formula>"Meter,Zentimeter"</formula>
    </cfRule>
    <cfRule type="cellIs" priority="15" dxfId="10" operator="equal" stopIfTrue="1">
      <formula>"3 Bestwerte eintragen!"</formula>
    </cfRule>
  </conditionalFormatting>
  <dataValidations count="5">
    <dataValidation type="whole" operator="lessThan" allowBlank="1" showInputMessage="1" showErrorMessage="1" sqref="V17 V22 V27 V32">
      <formula1>V12</formula1>
    </dataValidation>
    <dataValidation type="whole" operator="greaterThan" allowBlank="1" showInputMessage="1" showErrorMessage="1" sqref="V12">
      <formula1>V17</formula1>
    </dataValidation>
    <dataValidation type="list" allowBlank="1" showInputMessage="1" showErrorMessage="1" sqref="H49:J49">
      <formula1>$L$45:$L$47</formula1>
    </dataValidation>
    <dataValidation type="whole" allowBlank="1" showInputMessage="1" showErrorMessage="1" sqref="E11:E13 E21:E23 E16:E18">
      <formula1>1</formula1>
      <formula2>1000</formula2>
    </dataValidation>
    <dataValidation type="whole" allowBlank="1" showInputMessage="1" showErrorMessage="1" sqref="G11:G13 G16:G18 G21">
      <formula1>0</formula1>
      <formula2>99</formula2>
    </dataValidation>
  </dataValidations>
  <printOptions/>
  <pageMargins left="0.787401575" right="0.787401575" top="0.984251969" bottom="0.984251969" header="0.4921259845" footer="0.4921259845"/>
  <pageSetup horizontalDpi="200" verticalDpi="2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AS58"/>
  <sheetViews>
    <sheetView showGridLines="0" showRowColHeaders="0" zoomScale="110" zoomScaleNormal="110" zoomScalePageLayoutView="0" workbookViewId="0" topLeftCell="A1">
      <selection activeCell="D11" sqref="D11:D13"/>
    </sheetView>
  </sheetViews>
  <sheetFormatPr defaultColWidth="11.421875" defaultRowHeight="12.75"/>
  <cols>
    <col min="1" max="1" width="2.421875" style="92" customWidth="1"/>
    <col min="2" max="2" width="1.1484375" style="92" customWidth="1"/>
    <col min="3" max="3" width="3.7109375" style="92" customWidth="1"/>
    <col min="4" max="4" width="6.28125" style="92" customWidth="1"/>
    <col min="5" max="5" width="0.9921875" style="261" customWidth="1"/>
    <col min="6" max="6" width="6.28125" style="92" customWidth="1"/>
    <col min="7" max="7" width="0.9921875" style="92" customWidth="1"/>
    <col min="8" max="8" width="6.28125" style="92" customWidth="1"/>
    <col min="9" max="9" width="0.9921875" style="92" customWidth="1"/>
    <col min="10" max="10" width="6.28125" style="92" customWidth="1"/>
    <col min="11" max="11" width="3.7109375" style="92" customWidth="1"/>
    <col min="12" max="12" width="19.421875" style="92" hidden="1" customWidth="1"/>
    <col min="13" max="13" width="0.71875" style="92" hidden="1" customWidth="1"/>
    <col min="14" max="14" width="0.42578125" style="92" hidden="1" customWidth="1"/>
    <col min="15" max="15" width="1.421875" style="263" hidden="1" customWidth="1"/>
    <col min="16" max="16" width="1.7109375" style="92" hidden="1" customWidth="1"/>
    <col min="17" max="17" width="5.28125" style="264" hidden="1" customWidth="1"/>
    <col min="18" max="18" width="16.8515625" style="263" hidden="1" customWidth="1"/>
    <col min="19" max="19" width="1.421875" style="263" hidden="1" customWidth="1"/>
    <col min="20" max="20" width="0.9921875" style="263" hidden="1" customWidth="1"/>
    <col min="21" max="21" width="16.8515625" style="263" hidden="1" customWidth="1"/>
    <col min="22" max="22" width="9.28125" style="263" hidden="1" customWidth="1"/>
    <col min="23" max="23" width="2.00390625" style="263" hidden="1" customWidth="1"/>
    <col min="24" max="24" width="1.28515625" style="92" customWidth="1"/>
    <col min="25" max="25" width="19.421875" style="92" customWidth="1"/>
    <col min="26" max="26" width="1.1484375" style="92" customWidth="1"/>
    <col min="27" max="27" width="0.42578125" style="145" customWidth="1"/>
    <col min="28" max="28" width="5.57421875" style="261" customWidth="1"/>
    <col min="29" max="29" width="17.00390625" style="92" bestFit="1" customWidth="1"/>
    <col min="30" max="30" width="3.7109375" style="92" customWidth="1"/>
    <col min="31" max="31" width="3.140625" style="92" customWidth="1"/>
    <col min="32" max="32" width="7.00390625" style="265" bestFit="1" customWidth="1"/>
    <col min="33" max="33" width="4.00390625" style="266" bestFit="1" customWidth="1"/>
    <col min="34" max="34" width="4.28125" style="92" customWidth="1"/>
    <col min="35" max="35" width="12.421875" style="92" customWidth="1"/>
    <col min="36" max="36" width="6.421875" style="92" bestFit="1" customWidth="1"/>
    <col min="37" max="37" width="5.57421875" style="92" bestFit="1" customWidth="1"/>
    <col min="38" max="38" width="4.00390625" style="92" customWidth="1"/>
    <col min="39" max="39" width="5.57421875" style="92" bestFit="1" customWidth="1"/>
    <col min="40" max="40" width="6.421875" style="92" bestFit="1" customWidth="1"/>
    <col min="41" max="41" width="4.57421875" style="92" bestFit="1" customWidth="1"/>
    <col min="42" max="16384" width="11.421875" style="92" customWidth="1"/>
  </cols>
  <sheetData>
    <row r="1" spans="1:45" ht="9" customHeight="1">
      <c r="A1" s="145"/>
      <c r="B1" s="145"/>
      <c r="C1" s="145"/>
      <c r="D1" s="145"/>
      <c r="E1" s="146"/>
      <c r="F1" s="145"/>
      <c r="G1" s="145"/>
      <c r="H1" s="145"/>
      <c r="I1" s="145"/>
      <c r="J1" s="145"/>
      <c r="K1" s="145"/>
      <c r="L1" s="145"/>
      <c r="M1" s="145"/>
      <c r="N1" s="145"/>
      <c r="O1" s="147"/>
      <c r="P1" s="145"/>
      <c r="Q1" s="148"/>
      <c r="R1" s="147"/>
      <c r="S1" s="147"/>
      <c r="T1" s="147"/>
      <c r="U1" s="147"/>
      <c r="V1" s="147"/>
      <c r="W1" s="147"/>
      <c r="X1" s="145"/>
      <c r="Y1" s="145"/>
      <c r="Z1" s="145"/>
      <c r="AB1" s="146"/>
      <c r="AC1" s="145"/>
      <c r="AD1" s="145"/>
      <c r="AE1" s="145"/>
      <c r="AF1" s="149"/>
      <c r="AG1" s="150"/>
      <c r="AH1" s="145"/>
      <c r="AI1" s="145"/>
      <c r="AJ1" s="145"/>
      <c r="AK1" s="145"/>
      <c r="AL1" s="145"/>
      <c r="AM1" s="145"/>
      <c r="AN1" s="145"/>
      <c r="AO1" s="145"/>
      <c r="AP1" s="145"/>
      <c r="AQ1" s="145"/>
      <c r="AR1" s="145"/>
      <c r="AS1" s="145"/>
    </row>
    <row r="2" spans="1:45" ht="21" customHeight="1">
      <c r="A2" s="145"/>
      <c r="B2" s="349" t="s">
        <v>30</v>
      </c>
      <c r="C2" s="295"/>
      <c r="D2" s="295"/>
      <c r="E2" s="295"/>
      <c r="F2" s="295"/>
      <c r="G2" s="295"/>
      <c r="H2" s="295"/>
      <c r="I2" s="295"/>
      <c r="J2" s="295"/>
      <c r="K2" s="295"/>
      <c r="L2" s="270"/>
      <c r="M2" s="270"/>
      <c r="N2" s="270"/>
      <c r="O2" s="270"/>
      <c r="P2" s="270"/>
      <c r="Q2" s="270"/>
      <c r="R2" s="270"/>
      <c r="S2" s="270"/>
      <c r="T2" s="270"/>
      <c r="U2" s="270"/>
      <c r="V2" s="270"/>
      <c r="W2" s="270"/>
      <c r="X2" s="350"/>
      <c r="Y2" s="350"/>
      <c r="Z2" s="350"/>
      <c r="AA2" s="350"/>
      <c r="AB2" s="350"/>
      <c r="AC2" s="350"/>
      <c r="AD2" s="350"/>
      <c r="AE2" s="350"/>
      <c r="AF2" s="350"/>
      <c r="AG2" s="350"/>
      <c r="AH2" s="350"/>
      <c r="AI2" s="350"/>
      <c r="AJ2" s="351"/>
      <c r="AK2" s="145"/>
      <c r="AL2" s="145"/>
      <c r="AM2" s="145"/>
      <c r="AN2" s="145"/>
      <c r="AO2" s="145"/>
      <c r="AP2" s="145"/>
      <c r="AQ2" s="145"/>
      <c r="AR2" s="145"/>
      <c r="AS2" s="145"/>
    </row>
    <row r="3" spans="1:45" ht="9" customHeight="1" thickBot="1">
      <c r="A3" s="145"/>
      <c r="B3" s="145"/>
      <c r="C3" s="145"/>
      <c r="D3" s="145"/>
      <c r="E3" s="146"/>
      <c r="F3" s="145"/>
      <c r="G3" s="145"/>
      <c r="H3" s="145"/>
      <c r="I3" s="145"/>
      <c r="J3" s="145"/>
      <c r="K3" s="145"/>
      <c r="L3" s="145"/>
      <c r="M3" s="145"/>
      <c r="N3" s="145"/>
      <c r="O3" s="147"/>
      <c r="P3" s="145"/>
      <c r="Q3" s="148"/>
      <c r="R3" s="147"/>
      <c r="S3" s="147"/>
      <c r="T3" s="147"/>
      <c r="U3" s="147"/>
      <c r="V3" s="147"/>
      <c r="W3" s="147"/>
      <c r="X3" s="145"/>
      <c r="Y3" s="145"/>
      <c r="Z3" s="145"/>
      <c r="AB3" s="146"/>
      <c r="AC3" s="145"/>
      <c r="AD3" s="145"/>
      <c r="AE3" s="145"/>
      <c r="AF3" s="149"/>
      <c r="AG3" s="150"/>
      <c r="AH3" s="145"/>
      <c r="AI3" s="145"/>
      <c r="AJ3" s="145"/>
      <c r="AK3" s="145"/>
      <c r="AL3" s="145"/>
      <c r="AM3" s="145"/>
      <c r="AN3" s="145"/>
      <c r="AO3" s="145"/>
      <c r="AP3" s="145"/>
      <c r="AQ3" s="145"/>
      <c r="AR3" s="145"/>
      <c r="AS3" s="145"/>
    </row>
    <row r="4" spans="1:45" s="161" customFormat="1" ht="6" customHeight="1" thickTop="1">
      <c r="A4" s="145"/>
      <c r="B4" s="152"/>
      <c r="C4" s="153"/>
      <c r="D4" s="153"/>
      <c r="E4" s="154"/>
      <c r="F4" s="153"/>
      <c r="G4" s="153"/>
      <c r="H4" s="153"/>
      <c r="I4" s="153"/>
      <c r="J4" s="153"/>
      <c r="K4" s="153"/>
      <c r="L4" s="153"/>
      <c r="M4" s="153"/>
      <c r="N4" s="153"/>
      <c r="O4" s="155"/>
      <c r="P4" s="153"/>
      <c r="Q4" s="156"/>
      <c r="R4" s="155"/>
      <c r="S4" s="155"/>
      <c r="T4" s="155"/>
      <c r="U4" s="155"/>
      <c r="V4" s="155"/>
      <c r="W4" s="155"/>
      <c r="X4" s="153"/>
      <c r="Y4" s="153"/>
      <c r="Z4" s="153"/>
      <c r="AA4" s="153"/>
      <c r="AB4" s="154"/>
      <c r="AC4" s="153"/>
      <c r="AD4" s="153"/>
      <c r="AE4" s="153"/>
      <c r="AF4" s="157"/>
      <c r="AG4" s="158"/>
      <c r="AH4" s="153"/>
      <c r="AI4" s="159"/>
      <c r="AJ4" s="160"/>
      <c r="AK4" s="145"/>
      <c r="AL4" s="145"/>
      <c r="AM4" s="145"/>
      <c r="AN4" s="145"/>
      <c r="AO4" s="145"/>
      <c r="AP4" s="145"/>
      <c r="AQ4" s="145"/>
      <c r="AR4" s="145"/>
      <c r="AS4" s="145"/>
    </row>
    <row r="5" spans="1:45" s="161" customFormat="1" ht="14.25" customHeight="1">
      <c r="A5" s="145"/>
      <c r="B5" s="162"/>
      <c r="C5" s="163"/>
      <c r="D5" s="164"/>
      <c r="E5" s="165"/>
      <c r="F5" s="164"/>
      <c r="G5" s="164"/>
      <c r="H5" s="164"/>
      <c r="I5" s="164"/>
      <c r="J5" s="164"/>
      <c r="K5" s="166"/>
      <c r="L5" s="167"/>
      <c r="M5" s="167"/>
      <c r="N5" s="167"/>
      <c r="O5" s="168"/>
      <c r="P5" s="167"/>
      <c r="Q5" s="169"/>
      <c r="R5" s="168"/>
      <c r="S5" s="168"/>
      <c r="T5" s="168"/>
      <c r="U5" s="168"/>
      <c r="V5" s="168"/>
      <c r="W5" s="168"/>
      <c r="X5" s="167"/>
      <c r="Y5" s="167"/>
      <c r="Z5" s="167"/>
      <c r="AA5" s="167"/>
      <c r="AB5" s="170"/>
      <c r="AC5" s="167"/>
      <c r="AD5" s="167"/>
      <c r="AE5" s="167"/>
      <c r="AF5" s="171"/>
      <c r="AG5" s="172"/>
      <c r="AH5" s="167"/>
      <c r="AI5" s="317" t="s">
        <v>4</v>
      </c>
      <c r="AJ5" s="173"/>
      <c r="AK5" s="145"/>
      <c r="AL5" s="145"/>
      <c r="AM5" s="145"/>
      <c r="AN5" s="145"/>
      <c r="AO5" s="145"/>
      <c r="AP5" s="145"/>
      <c r="AQ5" s="145"/>
      <c r="AR5" s="145"/>
      <c r="AS5" s="145"/>
    </row>
    <row r="6" spans="1:45" s="161" customFormat="1" ht="6.75" customHeight="1">
      <c r="A6" s="145"/>
      <c r="B6" s="162"/>
      <c r="C6" s="174"/>
      <c r="D6" s="320" t="s">
        <v>18</v>
      </c>
      <c r="E6" s="321"/>
      <c r="F6" s="321"/>
      <c r="G6" s="321"/>
      <c r="H6" s="321"/>
      <c r="I6" s="322"/>
      <c r="J6" s="322"/>
      <c r="K6" s="175"/>
      <c r="L6" s="176"/>
      <c r="M6" s="177"/>
      <c r="N6" s="177"/>
      <c r="O6" s="176"/>
      <c r="P6" s="177"/>
      <c r="Q6" s="178"/>
      <c r="R6" s="176"/>
      <c r="S6" s="176"/>
      <c r="T6" s="176"/>
      <c r="U6" s="176"/>
      <c r="V6" s="176"/>
      <c r="W6" s="176"/>
      <c r="X6" s="177"/>
      <c r="Y6" s="167"/>
      <c r="Z6" s="167"/>
      <c r="AA6" s="167"/>
      <c r="AB6" s="319"/>
      <c r="AC6" s="167"/>
      <c r="AD6" s="167"/>
      <c r="AE6" s="352" t="s">
        <v>5</v>
      </c>
      <c r="AF6" s="353"/>
      <c r="AG6" s="354"/>
      <c r="AH6" s="167"/>
      <c r="AI6" s="318"/>
      <c r="AJ6" s="173"/>
      <c r="AK6" s="145"/>
      <c r="AL6" s="145"/>
      <c r="AM6" s="145"/>
      <c r="AN6" s="145"/>
      <c r="AO6" s="145"/>
      <c r="AP6" s="145"/>
      <c r="AQ6" s="145"/>
      <c r="AR6" s="145"/>
      <c r="AS6" s="145"/>
    </row>
    <row r="7" spans="1:45" ht="18.75" customHeight="1">
      <c r="A7" s="145"/>
      <c r="B7" s="162"/>
      <c r="C7" s="174"/>
      <c r="D7" s="321"/>
      <c r="E7" s="321"/>
      <c r="F7" s="321"/>
      <c r="G7" s="321"/>
      <c r="H7" s="321"/>
      <c r="I7" s="322"/>
      <c r="J7" s="322"/>
      <c r="K7" s="175"/>
      <c r="L7" s="176"/>
      <c r="M7" s="177"/>
      <c r="N7" s="177"/>
      <c r="O7" s="176"/>
      <c r="P7" s="177"/>
      <c r="Q7" s="178"/>
      <c r="R7" s="176"/>
      <c r="S7" s="176"/>
      <c r="T7" s="176"/>
      <c r="U7" s="176"/>
      <c r="V7" s="176"/>
      <c r="W7" s="176"/>
      <c r="X7" s="177"/>
      <c r="Y7" s="167"/>
      <c r="Z7" s="167"/>
      <c r="AA7" s="167"/>
      <c r="AB7" s="319"/>
      <c r="AC7" s="167"/>
      <c r="AD7" s="167"/>
      <c r="AE7" s="355"/>
      <c r="AF7" s="356"/>
      <c r="AG7" s="357"/>
      <c r="AH7" s="167"/>
      <c r="AI7" s="318"/>
      <c r="AJ7" s="173"/>
      <c r="AK7" s="145"/>
      <c r="AL7" s="180"/>
      <c r="AM7" s="145"/>
      <c r="AN7" s="145"/>
      <c r="AO7" s="145"/>
      <c r="AP7" s="145"/>
      <c r="AQ7" s="145"/>
      <c r="AR7" s="145"/>
      <c r="AS7" s="145"/>
    </row>
    <row r="8" spans="1:45" ht="18.75" customHeight="1">
      <c r="A8" s="145"/>
      <c r="B8" s="162"/>
      <c r="C8" s="174"/>
      <c r="D8" s="321"/>
      <c r="E8" s="321"/>
      <c r="F8" s="321"/>
      <c r="G8" s="321"/>
      <c r="H8" s="321"/>
      <c r="I8" s="322"/>
      <c r="J8" s="322"/>
      <c r="K8" s="175"/>
      <c r="L8" s="176"/>
      <c r="M8" s="177"/>
      <c r="N8" s="177"/>
      <c r="O8" s="176"/>
      <c r="P8" s="177"/>
      <c r="Q8" s="178"/>
      <c r="R8" s="176"/>
      <c r="S8" s="176"/>
      <c r="T8" s="176"/>
      <c r="U8" s="176"/>
      <c r="V8" s="176"/>
      <c r="W8" s="176"/>
      <c r="X8" s="177"/>
      <c r="Y8" s="167"/>
      <c r="Z8" s="167"/>
      <c r="AA8" s="167"/>
      <c r="AB8" s="319"/>
      <c r="AC8" s="167"/>
      <c r="AD8" s="167"/>
      <c r="AE8" s="355"/>
      <c r="AF8" s="356"/>
      <c r="AG8" s="357"/>
      <c r="AH8" s="167"/>
      <c r="AI8" s="318"/>
      <c r="AJ8" s="173"/>
      <c r="AK8" s="145"/>
      <c r="AL8" s="145"/>
      <c r="AM8" s="145"/>
      <c r="AN8" s="145"/>
      <c r="AO8" s="145"/>
      <c r="AP8" s="145"/>
      <c r="AQ8" s="145"/>
      <c r="AR8" s="145"/>
      <c r="AS8" s="145"/>
    </row>
    <row r="9" spans="1:45" ht="18.75" customHeight="1">
      <c r="A9" s="145"/>
      <c r="B9" s="162"/>
      <c r="C9" s="174"/>
      <c r="D9" s="181" t="s">
        <v>19</v>
      </c>
      <c r="E9" s="182"/>
      <c r="F9" s="181" t="s">
        <v>20</v>
      </c>
      <c r="G9" s="183"/>
      <c r="H9" s="181" t="s">
        <v>21</v>
      </c>
      <c r="I9" s="177"/>
      <c r="J9" s="184" t="s">
        <v>22</v>
      </c>
      <c r="K9" s="175"/>
      <c r="L9" s="176"/>
      <c r="M9" s="177"/>
      <c r="N9" s="177"/>
      <c r="O9" s="176"/>
      <c r="P9" s="177"/>
      <c r="Q9" s="178"/>
      <c r="R9" s="176"/>
      <c r="S9" s="176"/>
      <c r="T9" s="176"/>
      <c r="U9" s="176"/>
      <c r="V9" s="176"/>
      <c r="W9" s="176"/>
      <c r="X9" s="177"/>
      <c r="Y9" s="167"/>
      <c r="Z9" s="185"/>
      <c r="AA9" s="167"/>
      <c r="AB9" s="319"/>
      <c r="AC9" s="186"/>
      <c r="AD9" s="186"/>
      <c r="AE9" s="358"/>
      <c r="AF9" s="359"/>
      <c r="AG9" s="360"/>
      <c r="AH9" s="167"/>
      <c r="AI9" s="318"/>
      <c r="AJ9" s="173"/>
      <c r="AK9" s="145"/>
      <c r="AL9" s="145"/>
      <c r="AM9" s="145"/>
      <c r="AN9" s="145"/>
      <c r="AO9" s="145"/>
      <c r="AP9" s="145"/>
      <c r="AQ9" s="145"/>
      <c r="AR9" s="145"/>
      <c r="AS9" s="145"/>
    </row>
    <row r="10" spans="1:45" ht="20.25">
      <c r="A10" s="145"/>
      <c r="B10" s="162"/>
      <c r="C10" s="174"/>
      <c r="D10" s="167"/>
      <c r="E10" s="170"/>
      <c r="F10" s="167"/>
      <c r="G10" s="167"/>
      <c r="H10" s="167"/>
      <c r="I10" s="167"/>
      <c r="J10" s="167"/>
      <c r="K10" s="187"/>
      <c r="L10" s="167"/>
      <c r="M10" s="167"/>
      <c r="N10" s="167"/>
      <c r="O10" s="168"/>
      <c r="P10" s="167"/>
      <c r="Q10" s="169"/>
      <c r="R10" s="168"/>
      <c r="S10" s="168"/>
      <c r="T10" s="168"/>
      <c r="U10" s="168"/>
      <c r="V10" s="168"/>
      <c r="W10" s="168"/>
      <c r="X10" s="167"/>
      <c r="Y10" s="167"/>
      <c r="Z10" s="167"/>
      <c r="AA10" s="167"/>
      <c r="AB10" s="179"/>
      <c r="AC10" s="167"/>
      <c r="AD10" s="167"/>
      <c r="AE10" s="167"/>
      <c r="AF10" s="171"/>
      <c r="AG10" s="172"/>
      <c r="AH10" s="167"/>
      <c r="AI10" s="188"/>
      <c r="AJ10" s="173"/>
      <c r="AK10" s="145"/>
      <c r="AL10" s="145"/>
      <c r="AM10" s="145"/>
      <c r="AN10" s="145"/>
      <c r="AO10" s="145"/>
      <c r="AP10" s="145"/>
      <c r="AQ10" s="145"/>
      <c r="AR10" s="145"/>
      <c r="AS10" s="145"/>
    </row>
    <row r="11" spans="1:45" ht="5.25" customHeight="1">
      <c r="A11" s="145"/>
      <c r="B11" s="162"/>
      <c r="C11" s="174"/>
      <c r="D11" s="314"/>
      <c r="E11" s="170"/>
      <c r="F11" s="314"/>
      <c r="G11" s="167"/>
      <c r="H11" s="314"/>
      <c r="I11" s="167"/>
      <c r="J11" s="323"/>
      <c r="K11" s="187"/>
      <c r="L11" s="167"/>
      <c r="M11" s="167"/>
      <c r="N11" s="167"/>
      <c r="O11" s="168"/>
      <c r="P11" s="167"/>
      <c r="Q11" s="169"/>
      <c r="R11" s="168"/>
      <c r="S11" s="168"/>
      <c r="T11" s="168"/>
      <c r="U11" s="168"/>
      <c r="V11" s="168"/>
      <c r="W11" s="168"/>
      <c r="X11" s="167"/>
      <c r="Y11" s="189"/>
      <c r="Z11" s="167"/>
      <c r="AA11" s="167"/>
      <c r="AB11" s="190"/>
      <c r="AC11" s="167"/>
      <c r="AD11" s="167"/>
      <c r="AE11" s="167"/>
      <c r="AF11" s="171"/>
      <c r="AG11" s="172"/>
      <c r="AH11" s="167"/>
      <c r="AI11" s="167"/>
      <c r="AJ11" s="173"/>
      <c r="AK11" s="145"/>
      <c r="AL11" s="145"/>
      <c r="AM11" s="145"/>
      <c r="AN11" s="145"/>
      <c r="AO11" s="145"/>
      <c r="AP11" s="145"/>
      <c r="AQ11" s="145"/>
      <c r="AR11" s="145"/>
      <c r="AS11" s="145"/>
    </row>
    <row r="12" spans="1:45" ht="24" customHeight="1">
      <c r="A12" s="145"/>
      <c r="B12" s="162"/>
      <c r="C12" s="174"/>
      <c r="D12" s="315"/>
      <c r="E12" s="191"/>
      <c r="F12" s="315"/>
      <c r="G12" s="191"/>
      <c r="H12" s="315"/>
      <c r="I12" s="192" t="s">
        <v>23</v>
      </c>
      <c r="J12" s="324"/>
      <c r="K12" s="187"/>
      <c r="L12" s="193">
        <f>N12+P12</f>
        <v>0</v>
      </c>
      <c r="M12" s="167"/>
      <c r="N12" s="194">
        <f>TIME(D11,F11,)</f>
        <v>0</v>
      </c>
      <c r="O12" s="167"/>
      <c r="P12" s="194">
        <f>Q12/86400</f>
        <v>0</v>
      </c>
      <c r="Q12" s="195">
        <f>H11+(J11/10)</f>
        <v>0</v>
      </c>
      <c r="R12" s="196">
        <f>IF($D$28="","",$D$28*AC14)</f>
      </c>
      <c r="S12" s="197" t="e">
        <f>R12*86400</f>
        <v>#VALUE!</v>
      </c>
      <c r="T12" s="197" t="e">
        <f>ROUND(S12,0)</f>
        <v>#VALUE!</v>
      </c>
      <c r="U12" s="198" t="e">
        <f>T12/86400</f>
        <v>#VALUE!</v>
      </c>
      <c r="V12" s="199">
        <f>IF(D11&gt;23,"",IF(F11&gt;59,"",IF(H12&gt;59,"",TIME(D11,F11,H12))))</f>
        <v>0</v>
      </c>
      <c r="W12" s="200">
        <f>J12</f>
        <v>0</v>
      </c>
      <c r="X12" s="167"/>
      <c r="Y12" s="201" t="s">
        <v>6</v>
      </c>
      <c r="Z12" s="170"/>
      <c r="AA12" s="167"/>
      <c r="AB12" s="202" t="s">
        <v>8</v>
      </c>
      <c r="AC12" s="203">
        <f>IF(D28="","",IF($J$27&gt;0,R12,U12))</f>
      </c>
      <c r="AD12" s="204"/>
      <c r="AE12" s="167"/>
      <c r="AF12" s="205">
        <v>105</v>
      </c>
      <c r="AG12" s="206" t="s">
        <v>9</v>
      </c>
      <c r="AH12" s="167"/>
      <c r="AI12" s="207">
        <v>1.05</v>
      </c>
      <c r="AJ12" s="173"/>
      <c r="AK12" s="145"/>
      <c r="AL12" s="145"/>
      <c r="AM12" s="145"/>
      <c r="AN12" s="145"/>
      <c r="AO12" s="145"/>
      <c r="AP12" s="145"/>
      <c r="AQ12" s="145"/>
      <c r="AR12" s="145"/>
      <c r="AS12" s="145"/>
    </row>
    <row r="13" spans="1:45" ht="5.25" customHeight="1">
      <c r="A13" s="145"/>
      <c r="B13" s="162"/>
      <c r="C13" s="174"/>
      <c r="D13" s="316"/>
      <c r="E13" s="208"/>
      <c r="F13" s="316"/>
      <c r="G13" s="208"/>
      <c r="H13" s="316"/>
      <c r="I13" s="167"/>
      <c r="J13" s="324"/>
      <c r="K13" s="187"/>
      <c r="L13" s="167"/>
      <c r="M13" s="167"/>
      <c r="N13" s="167"/>
      <c r="O13" s="167"/>
      <c r="P13" s="167"/>
      <c r="Q13" s="169"/>
      <c r="R13" s="168"/>
      <c r="S13" s="168"/>
      <c r="T13" s="168"/>
      <c r="U13" s="168"/>
      <c r="V13" s="168"/>
      <c r="W13" s="168"/>
      <c r="X13" s="167"/>
      <c r="Y13" s="189"/>
      <c r="Z13" s="167"/>
      <c r="AA13" s="167"/>
      <c r="AB13" s="190"/>
      <c r="AC13" s="167"/>
      <c r="AD13" s="167"/>
      <c r="AE13" s="167"/>
      <c r="AF13" s="171"/>
      <c r="AG13" s="209"/>
      <c r="AH13" s="167"/>
      <c r="AI13" s="210"/>
      <c r="AJ13" s="173"/>
      <c r="AK13" s="145"/>
      <c r="AL13" s="145"/>
      <c r="AM13" s="145"/>
      <c r="AN13" s="145"/>
      <c r="AO13" s="145"/>
      <c r="AP13" s="145"/>
      <c r="AQ13" s="145"/>
      <c r="AR13" s="145"/>
      <c r="AS13" s="145"/>
    </row>
    <row r="14" spans="1:45" ht="20.25" customHeight="1" hidden="1">
      <c r="A14" s="145"/>
      <c r="B14" s="162"/>
      <c r="C14" s="174"/>
      <c r="D14" s="167"/>
      <c r="E14" s="208"/>
      <c r="F14" s="208"/>
      <c r="G14" s="208"/>
      <c r="H14" s="167"/>
      <c r="I14" s="167"/>
      <c r="J14" s="167"/>
      <c r="K14" s="187"/>
      <c r="L14" s="167"/>
      <c r="M14" s="167"/>
      <c r="N14" s="167"/>
      <c r="O14" s="167"/>
      <c r="P14" s="167"/>
      <c r="Q14" s="169"/>
      <c r="R14" s="168"/>
      <c r="S14" s="168"/>
      <c r="T14" s="168"/>
      <c r="U14" s="168"/>
      <c r="V14" s="168"/>
      <c r="W14" s="168"/>
      <c r="X14" s="167"/>
      <c r="Y14" s="167"/>
      <c r="Z14" s="86"/>
      <c r="AA14" s="167"/>
      <c r="AB14" s="87"/>
      <c r="AC14" s="211">
        <f>AF12/100</f>
        <v>1.05</v>
      </c>
      <c r="AD14" s="88"/>
      <c r="AE14" s="86"/>
      <c r="AF14" s="89"/>
      <c r="AG14" s="212"/>
      <c r="AH14" s="86"/>
      <c r="AI14" s="213"/>
      <c r="AJ14" s="173"/>
      <c r="AK14" s="145"/>
      <c r="AL14" s="145"/>
      <c r="AM14" s="145"/>
      <c r="AN14" s="145"/>
      <c r="AO14" s="145"/>
      <c r="AP14" s="145"/>
      <c r="AQ14" s="145"/>
      <c r="AR14" s="145"/>
      <c r="AS14" s="145"/>
    </row>
    <row r="15" spans="1:45" ht="3.75" customHeight="1">
      <c r="A15" s="145"/>
      <c r="B15" s="162"/>
      <c r="C15" s="174"/>
      <c r="D15" s="167"/>
      <c r="E15" s="208"/>
      <c r="F15" s="208"/>
      <c r="G15" s="208"/>
      <c r="H15" s="167"/>
      <c r="I15" s="167"/>
      <c r="J15" s="167"/>
      <c r="K15" s="187"/>
      <c r="L15" s="167"/>
      <c r="M15" s="167"/>
      <c r="N15" s="167"/>
      <c r="O15" s="167"/>
      <c r="P15" s="167"/>
      <c r="Q15" s="169"/>
      <c r="R15" s="168"/>
      <c r="S15" s="168"/>
      <c r="T15" s="168"/>
      <c r="U15" s="168"/>
      <c r="V15" s="168"/>
      <c r="W15" s="168"/>
      <c r="X15" s="167"/>
      <c r="Y15" s="167"/>
      <c r="Z15" s="95"/>
      <c r="AA15" s="95"/>
      <c r="AB15" s="96"/>
      <c r="AC15" s="95"/>
      <c r="AD15" s="95"/>
      <c r="AE15" s="95"/>
      <c r="AF15" s="97"/>
      <c r="AG15" s="214"/>
      <c r="AH15" s="95"/>
      <c r="AI15" s="215"/>
      <c r="AJ15" s="173"/>
      <c r="AK15" s="145"/>
      <c r="AL15" s="145"/>
      <c r="AM15" s="145"/>
      <c r="AN15" s="145"/>
      <c r="AO15" s="145"/>
      <c r="AP15" s="145"/>
      <c r="AQ15" s="145"/>
      <c r="AR15" s="145"/>
      <c r="AS15" s="145"/>
    </row>
    <row r="16" spans="1:45" ht="5.25" customHeight="1">
      <c r="A16" s="145"/>
      <c r="B16" s="162"/>
      <c r="C16" s="174"/>
      <c r="D16" s="314"/>
      <c r="E16" s="208"/>
      <c r="F16" s="314"/>
      <c r="G16" s="208"/>
      <c r="H16" s="314"/>
      <c r="I16" s="167"/>
      <c r="J16" s="325"/>
      <c r="K16" s="187"/>
      <c r="L16" s="167"/>
      <c r="M16" s="167"/>
      <c r="N16" s="167"/>
      <c r="O16" s="167"/>
      <c r="P16" s="167"/>
      <c r="Q16" s="169"/>
      <c r="R16" s="168"/>
      <c r="S16" s="168"/>
      <c r="T16" s="168"/>
      <c r="U16" s="168"/>
      <c r="V16" s="168"/>
      <c r="W16" s="168"/>
      <c r="X16" s="167"/>
      <c r="Y16" s="189"/>
      <c r="Z16" s="167"/>
      <c r="AA16" s="167"/>
      <c r="AB16" s="190"/>
      <c r="AC16" s="167"/>
      <c r="AD16" s="167"/>
      <c r="AE16" s="167"/>
      <c r="AF16" s="171"/>
      <c r="AG16" s="209"/>
      <c r="AH16" s="167"/>
      <c r="AI16" s="210"/>
      <c r="AJ16" s="173"/>
      <c r="AK16" s="145"/>
      <c r="AL16" s="145"/>
      <c r="AM16" s="145"/>
      <c r="AN16" s="145"/>
      <c r="AO16" s="145"/>
      <c r="AP16" s="145"/>
      <c r="AQ16" s="145"/>
      <c r="AR16" s="145"/>
      <c r="AS16" s="145"/>
    </row>
    <row r="17" spans="1:45" ht="24" customHeight="1">
      <c r="A17" s="145"/>
      <c r="B17" s="162"/>
      <c r="C17" s="174"/>
      <c r="D17" s="333"/>
      <c r="E17" s="191"/>
      <c r="F17" s="333"/>
      <c r="G17" s="191"/>
      <c r="H17" s="315"/>
      <c r="I17" s="192" t="s">
        <v>23</v>
      </c>
      <c r="J17" s="326"/>
      <c r="K17" s="187"/>
      <c r="L17" s="193">
        <f>N17+P17</f>
        <v>0</v>
      </c>
      <c r="M17" s="167"/>
      <c r="N17" s="194">
        <f>TIME(D16,F16,)</f>
        <v>0</v>
      </c>
      <c r="O17" s="167"/>
      <c r="P17" s="194">
        <f>Q17/86400</f>
        <v>0</v>
      </c>
      <c r="Q17" s="195">
        <f>H16+(J16/10)</f>
        <v>0</v>
      </c>
      <c r="R17" s="196">
        <f>IF($D$28="","",$D$28*AC19)</f>
      </c>
      <c r="S17" s="197" t="e">
        <f>R17*86400</f>
        <v>#VALUE!</v>
      </c>
      <c r="T17" s="197" t="e">
        <f>ROUND(S17,0)</f>
        <v>#VALUE!</v>
      </c>
      <c r="U17" s="198" t="e">
        <f>T17/86400</f>
        <v>#VALUE!</v>
      </c>
      <c r="V17" s="199">
        <f>IF(D16&gt;23,"",IF(F16&gt;59,"",IF(H16&gt;59,"",TIME(D16,F16,H16))))</f>
        <v>0</v>
      </c>
      <c r="W17" s="200">
        <f>J16</f>
        <v>0</v>
      </c>
      <c r="X17" s="167"/>
      <c r="Y17" s="201" t="s">
        <v>10</v>
      </c>
      <c r="Z17" s="170"/>
      <c r="AA17" s="167"/>
      <c r="AB17" s="202" t="s">
        <v>8</v>
      </c>
      <c r="AC17" s="203">
        <f>IF(D28="","",IF($J$27&gt;0,R17,U17))</f>
      </c>
      <c r="AD17" s="204"/>
      <c r="AE17" s="167">
        <f>IF(AF17&lt;=AF12,"FEHLER","")</f>
      </c>
      <c r="AF17" s="205">
        <v>110</v>
      </c>
      <c r="AG17" s="206" t="s">
        <v>9</v>
      </c>
      <c r="AH17" s="167"/>
      <c r="AI17" s="207">
        <v>1.1</v>
      </c>
      <c r="AJ17" s="173"/>
      <c r="AK17" s="145"/>
      <c r="AL17" s="145"/>
      <c r="AM17" s="145"/>
      <c r="AN17" s="145"/>
      <c r="AO17" s="145"/>
      <c r="AP17" s="145"/>
      <c r="AQ17" s="145"/>
      <c r="AR17" s="145"/>
      <c r="AS17" s="145"/>
    </row>
    <row r="18" spans="1:45" ht="5.25" customHeight="1">
      <c r="A18" s="145"/>
      <c r="B18" s="162"/>
      <c r="C18" s="174"/>
      <c r="D18" s="334"/>
      <c r="E18" s="208"/>
      <c r="F18" s="334"/>
      <c r="G18" s="208"/>
      <c r="H18" s="316"/>
      <c r="I18" s="167"/>
      <c r="J18" s="326"/>
      <c r="K18" s="187"/>
      <c r="L18" s="167"/>
      <c r="M18" s="167"/>
      <c r="N18" s="167"/>
      <c r="O18" s="167"/>
      <c r="P18" s="167"/>
      <c r="Q18" s="169"/>
      <c r="R18" s="168"/>
      <c r="S18" s="168"/>
      <c r="T18" s="168"/>
      <c r="U18" s="168"/>
      <c r="V18" s="168"/>
      <c r="W18" s="168"/>
      <c r="X18" s="167"/>
      <c r="Y18" s="189"/>
      <c r="Z18" s="167"/>
      <c r="AA18" s="167"/>
      <c r="AB18" s="190"/>
      <c r="AC18" s="167"/>
      <c r="AD18" s="167"/>
      <c r="AE18" s="167"/>
      <c r="AF18" s="171"/>
      <c r="AG18" s="209"/>
      <c r="AH18" s="167"/>
      <c r="AI18" s="210"/>
      <c r="AJ18" s="173"/>
      <c r="AK18" s="145"/>
      <c r="AL18" s="145"/>
      <c r="AM18" s="145"/>
      <c r="AN18" s="145"/>
      <c r="AO18" s="145"/>
      <c r="AP18" s="145"/>
      <c r="AQ18" s="145"/>
      <c r="AR18" s="145"/>
      <c r="AS18" s="145"/>
    </row>
    <row r="19" spans="1:45" ht="20.25" customHeight="1" hidden="1">
      <c r="A19" s="145"/>
      <c r="B19" s="162"/>
      <c r="C19" s="174"/>
      <c r="D19" s="167"/>
      <c r="E19" s="208"/>
      <c r="F19" s="208"/>
      <c r="G19" s="208"/>
      <c r="H19" s="361"/>
      <c r="I19" s="167"/>
      <c r="J19" s="167"/>
      <c r="K19" s="187"/>
      <c r="L19" s="167"/>
      <c r="M19" s="167"/>
      <c r="N19" s="167"/>
      <c r="O19" s="167"/>
      <c r="P19" s="167"/>
      <c r="Q19" s="169"/>
      <c r="R19" s="168"/>
      <c r="S19" s="168"/>
      <c r="T19" s="168"/>
      <c r="U19" s="168"/>
      <c r="V19" s="168"/>
      <c r="W19" s="168"/>
      <c r="X19" s="167"/>
      <c r="Y19" s="167"/>
      <c r="Z19" s="86"/>
      <c r="AA19" s="167"/>
      <c r="AB19" s="87"/>
      <c r="AC19" s="211">
        <f>AF17/100</f>
        <v>1.1</v>
      </c>
      <c r="AD19" s="88"/>
      <c r="AE19" s="95"/>
      <c r="AF19" s="89"/>
      <c r="AG19" s="212"/>
      <c r="AH19" s="86"/>
      <c r="AI19" s="213"/>
      <c r="AJ19" s="173"/>
      <c r="AK19" s="145"/>
      <c r="AL19" s="145"/>
      <c r="AM19" s="145"/>
      <c r="AN19" s="145"/>
      <c r="AO19" s="145"/>
      <c r="AP19" s="145"/>
      <c r="AQ19" s="145"/>
      <c r="AR19" s="145"/>
      <c r="AS19" s="145"/>
    </row>
    <row r="20" spans="1:45" ht="3.75" customHeight="1">
      <c r="A20" s="145"/>
      <c r="B20" s="162"/>
      <c r="C20" s="174"/>
      <c r="D20" s="167"/>
      <c r="E20" s="208"/>
      <c r="F20" s="208"/>
      <c r="G20" s="208"/>
      <c r="H20" s="362"/>
      <c r="I20" s="167"/>
      <c r="J20" s="167"/>
      <c r="K20" s="187"/>
      <c r="L20" s="167"/>
      <c r="M20" s="167"/>
      <c r="N20" s="167"/>
      <c r="O20" s="167"/>
      <c r="P20" s="167"/>
      <c r="Q20" s="169"/>
      <c r="R20" s="168"/>
      <c r="S20" s="168"/>
      <c r="T20" s="168"/>
      <c r="U20" s="168"/>
      <c r="V20" s="168"/>
      <c r="W20" s="168"/>
      <c r="X20" s="167"/>
      <c r="Y20" s="167"/>
      <c r="Z20" s="95"/>
      <c r="AA20" s="95"/>
      <c r="AB20" s="96"/>
      <c r="AC20" s="95"/>
      <c r="AD20" s="95"/>
      <c r="AE20" s="95"/>
      <c r="AF20" s="97"/>
      <c r="AG20" s="214"/>
      <c r="AH20" s="95"/>
      <c r="AI20" s="215"/>
      <c r="AJ20" s="173"/>
      <c r="AK20" s="145"/>
      <c r="AL20" s="145"/>
      <c r="AM20" s="145"/>
      <c r="AN20" s="145"/>
      <c r="AO20" s="145"/>
      <c r="AP20" s="145"/>
      <c r="AQ20" s="145"/>
      <c r="AR20" s="145"/>
      <c r="AS20" s="145"/>
    </row>
    <row r="21" spans="1:45" ht="5.25" customHeight="1">
      <c r="A21" s="145"/>
      <c r="B21" s="162"/>
      <c r="C21" s="174"/>
      <c r="D21" s="314"/>
      <c r="E21" s="208"/>
      <c r="F21" s="314"/>
      <c r="G21" s="208"/>
      <c r="H21" s="314"/>
      <c r="I21" s="167"/>
      <c r="J21" s="325"/>
      <c r="K21" s="187"/>
      <c r="L21" s="167"/>
      <c r="M21" s="167"/>
      <c r="N21" s="167"/>
      <c r="O21" s="167"/>
      <c r="P21" s="167"/>
      <c r="Q21" s="169"/>
      <c r="R21" s="168"/>
      <c r="S21" s="168"/>
      <c r="T21" s="168"/>
      <c r="U21" s="168"/>
      <c r="V21" s="168"/>
      <c r="W21" s="168"/>
      <c r="X21" s="167"/>
      <c r="Y21" s="189"/>
      <c r="Z21" s="167"/>
      <c r="AA21" s="167"/>
      <c r="AB21" s="190"/>
      <c r="AC21" s="167"/>
      <c r="AD21" s="167"/>
      <c r="AE21" s="167"/>
      <c r="AF21" s="171"/>
      <c r="AG21" s="209"/>
      <c r="AH21" s="167"/>
      <c r="AI21" s="210"/>
      <c r="AJ21" s="173"/>
      <c r="AK21" s="145"/>
      <c r="AL21" s="145"/>
      <c r="AM21" s="145"/>
      <c r="AN21" s="145"/>
      <c r="AO21" s="145"/>
      <c r="AP21" s="145"/>
      <c r="AQ21" s="145"/>
      <c r="AR21" s="145"/>
      <c r="AS21" s="145"/>
    </row>
    <row r="22" spans="1:45" ht="24" customHeight="1">
      <c r="A22" s="145"/>
      <c r="B22" s="162"/>
      <c r="C22" s="174"/>
      <c r="D22" s="333"/>
      <c r="E22" s="191"/>
      <c r="F22" s="333"/>
      <c r="G22" s="191"/>
      <c r="H22" s="315"/>
      <c r="I22" s="192" t="s">
        <v>23</v>
      </c>
      <c r="J22" s="326"/>
      <c r="K22" s="187"/>
      <c r="L22" s="193">
        <f>N22+P22</f>
        <v>0</v>
      </c>
      <c r="M22" s="167"/>
      <c r="N22" s="194">
        <f>TIME(D21,F21,)</f>
        <v>0</v>
      </c>
      <c r="O22" s="167"/>
      <c r="P22" s="194">
        <f>Q22/86400</f>
        <v>0</v>
      </c>
      <c r="Q22" s="195">
        <f>H21+(J21/10)</f>
        <v>0</v>
      </c>
      <c r="R22" s="196">
        <f>IF($D$28="","",$D$28*AC24)</f>
      </c>
      <c r="S22" s="197" t="e">
        <f>R22*86400</f>
        <v>#VALUE!</v>
      </c>
      <c r="T22" s="197" t="e">
        <f>ROUND(S22,0)</f>
        <v>#VALUE!</v>
      </c>
      <c r="U22" s="198" t="e">
        <f>T22/86400</f>
        <v>#VALUE!</v>
      </c>
      <c r="V22" s="199">
        <f>IF(D21&gt;23,"",IF(F21&gt;59,"",IF(H21&gt;59,"",TIME(D21,F21,H21))))</f>
        <v>0</v>
      </c>
      <c r="W22" s="200">
        <f>J21</f>
        <v>0</v>
      </c>
      <c r="X22" s="167"/>
      <c r="Y22" s="201" t="s">
        <v>11</v>
      </c>
      <c r="Z22" s="170"/>
      <c r="AA22" s="167"/>
      <c r="AB22" s="202" t="s">
        <v>8</v>
      </c>
      <c r="AC22" s="203">
        <f>IF(D28="","",IF($J$27&gt;0,R22,U22))</f>
      </c>
      <c r="AD22" s="204"/>
      <c r="AE22" s="167">
        <f>IF(AF22&lt;=AF17,"FEHLER","")</f>
      </c>
      <c r="AF22" s="205">
        <v>120</v>
      </c>
      <c r="AG22" s="206" t="s">
        <v>9</v>
      </c>
      <c r="AH22" s="167"/>
      <c r="AI22" s="207">
        <v>1.2</v>
      </c>
      <c r="AJ22" s="173"/>
      <c r="AK22" s="145"/>
      <c r="AL22" s="145"/>
      <c r="AM22" s="145"/>
      <c r="AN22" s="145"/>
      <c r="AO22" s="145"/>
      <c r="AP22" s="145"/>
      <c r="AQ22" s="145"/>
      <c r="AR22" s="145"/>
      <c r="AS22" s="145"/>
    </row>
    <row r="23" spans="1:45" ht="5.25" customHeight="1">
      <c r="A23" s="145"/>
      <c r="B23" s="162"/>
      <c r="C23" s="174"/>
      <c r="D23" s="334"/>
      <c r="E23" s="170"/>
      <c r="F23" s="334"/>
      <c r="G23" s="167"/>
      <c r="H23" s="316"/>
      <c r="I23" s="167"/>
      <c r="J23" s="326"/>
      <c r="K23" s="187"/>
      <c r="L23" s="167"/>
      <c r="M23" s="167"/>
      <c r="N23" s="167"/>
      <c r="O23" s="168"/>
      <c r="P23" s="167"/>
      <c r="Q23" s="169"/>
      <c r="R23" s="168"/>
      <c r="S23" s="168"/>
      <c r="T23" s="168"/>
      <c r="U23" s="168"/>
      <c r="V23" s="168"/>
      <c r="W23" s="168"/>
      <c r="X23" s="167"/>
      <c r="Y23" s="189"/>
      <c r="Z23" s="167"/>
      <c r="AA23" s="167"/>
      <c r="AB23" s="190"/>
      <c r="AC23" s="167"/>
      <c r="AD23" s="167"/>
      <c r="AE23" s="167"/>
      <c r="AF23" s="171"/>
      <c r="AG23" s="209"/>
      <c r="AH23" s="167"/>
      <c r="AI23" s="210"/>
      <c r="AJ23" s="173"/>
      <c r="AK23" s="145"/>
      <c r="AL23" s="145"/>
      <c r="AM23" s="145"/>
      <c r="AN23" s="145"/>
      <c r="AO23" s="145"/>
      <c r="AP23" s="145"/>
      <c r="AQ23" s="145"/>
      <c r="AR23" s="145"/>
      <c r="AS23" s="145"/>
    </row>
    <row r="24" spans="1:45" ht="20.25" customHeight="1" hidden="1">
      <c r="A24" s="145"/>
      <c r="B24" s="216"/>
      <c r="C24" s="217"/>
      <c r="D24" s="331"/>
      <c r="E24" s="167"/>
      <c r="F24" s="218">
        <f>COUNT(D11,F11,D16,F16,D21,F21)</f>
        <v>0</v>
      </c>
      <c r="G24" s="218"/>
      <c r="H24" s="329">
        <f>COUNT(H11,H16,H21)</f>
        <v>0</v>
      </c>
      <c r="I24" s="218"/>
      <c r="J24" s="218">
        <f>COUNT(H11,J11,H16,J16,H21,J21)</f>
        <v>0</v>
      </c>
      <c r="K24" s="187"/>
      <c r="L24" s="167"/>
      <c r="M24" s="167"/>
      <c r="N24" s="167"/>
      <c r="O24" s="168"/>
      <c r="P24" s="167"/>
      <c r="Q24" s="169"/>
      <c r="R24" s="168"/>
      <c r="S24" s="168"/>
      <c r="T24" s="168"/>
      <c r="U24" s="168"/>
      <c r="V24" s="168"/>
      <c r="W24" s="168"/>
      <c r="X24" s="167"/>
      <c r="Y24" s="167"/>
      <c r="Z24" s="86"/>
      <c r="AA24" s="167"/>
      <c r="AB24" s="87"/>
      <c r="AC24" s="211">
        <f>AF22/100</f>
        <v>1.2</v>
      </c>
      <c r="AD24" s="88"/>
      <c r="AE24" s="167"/>
      <c r="AF24" s="89"/>
      <c r="AG24" s="212"/>
      <c r="AH24" s="86"/>
      <c r="AI24" s="219"/>
      <c r="AJ24" s="220"/>
      <c r="AK24" s="145"/>
      <c r="AL24" s="145"/>
      <c r="AM24" s="145"/>
      <c r="AN24" s="146"/>
      <c r="AO24" s="145"/>
      <c r="AP24" s="145"/>
      <c r="AQ24" s="145"/>
      <c r="AR24" s="145"/>
      <c r="AS24" s="145"/>
    </row>
    <row r="25" spans="1:45" ht="3.75" customHeight="1">
      <c r="A25" s="145"/>
      <c r="B25" s="216"/>
      <c r="C25" s="217"/>
      <c r="D25" s="332"/>
      <c r="E25" s="167"/>
      <c r="F25" s="218"/>
      <c r="G25" s="218"/>
      <c r="H25" s="330"/>
      <c r="I25" s="218"/>
      <c r="J25" s="221"/>
      <c r="K25" s="187"/>
      <c r="L25" s="167"/>
      <c r="M25" s="167"/>
      <c r="N25" s="167"/>
      <c r="O25" s="168"/>
      <c r="P25" s="167"/>
      <c r="Q25" s="169"/>
      <c r="R25" s="168"/>
      <c r="S25" s="168"/>
      <c r="T25" s="168"/>
      <c r="U25" s="168"/>
      <c r="V25" s="168"/>
      <c r="W25" s="168"/>
      <c r="X25" s="167"/>
      <c r="Y25" s="167"/>
      <c r="Z25" s="95"/>
      <c r="AA25" s="95"/>
      <c r="AB25" s="96"/>
      <c r="AC25" s="95"/>
      <c r="AD25" s="95"/>
      <c r="AE25" s="95"/>
      <c r="AF25" s="95"/>
      <c r="AG25" s="222"/>
      <c r="AH25" s="95"/>
      <c r="AI25" s="215"/>
      <c r="AJ25" s="173"/>
      <c r="AK25" s="145"/>
      <c r="AL25" s="145"/>
      <c r="AM25" s="145"/>
      <c r="AN25" s="145"/>
      <c r="AO25" s="145"/>
      <c r="AP25" s="145"/>
      <c r="AQ25" s="145"/>
      <c r="AR25" s="145"/>
      <c r="AS25" s="145"/>
    </row>
    <row r="26" spans="1:45" ht="5.25" customHeight="1">
      <c r="A26" s="145"/>
      <c r="B26" s="216"/>
      <c r="C26" s="217"/>
      <c r="D26" s="218"/>
      <c r="E26" s="223"/>
      <c r="F26" s="218"/>
      <c r="G26" s="218"/>
      <c r="H26" s="218"/>
      <c r="I26" s="218"/>
      <c r="J26" s="221"/>
      <c r="K26" s="187"/>
      <c r="L26" s="167"/>
      <c r="M26" s="167"/>
      <c r="N26" s="167"/>
      <c r="O26" s="168"/>
      <c r="P26" s="167"/>
      <c r="Q26" s="169"/>
      <c r="R26" s="168"/>
      <c r="S26" s="168"/>
      <c r="T26" s="168"/>
      <c r="U26" s="168"/>
      <c r="V26" s="168"/>
      <c r="W26" s="168"/>
      <c r="X26" s="167"/>
      <c r="Y26" s="189"/>
      <c r="Z26" s="167"/>
      <c r="AA26" s="167"/>
      <c r="AB26" s="190"/>
      <c r="AC26" s="167"/>
      <c r="AD26" s="167"/>
      <c r="AE26" s="167"/>
      <c r="AF26" s="171"/>
      <c r="AG26" s="209"/>
      <c r="AH26" s="167"/>
      <c r="AI26" s="210"/>
      <c r="AJ26" s="173"/>
      <c r="AK26" s="145"/>
      <c r="AL26" s="145"/>
      <c r="AM26" s="145"/>
      <c r="AN26" s="145"/>
      <c r="AO26" s="145"/>
      <c r="AP26" s="145"/>
      <c r="AQ26" s="145"/>
      <c r="AR26" s="145"/>
      <c r="AS26" s="145"/>
    </row>
    <row r="27" spans="1:45" ht="24" customHeight="1" thickBot="1">
      <c r="A27" s="145"/>
      <c r="B27" s="216"/>
      <c r="C27" s="217"/>
      <c r="D27" s="218"/>
      <c r="E27" s="223"/>
      <c r="F27" s="218">
        <f>F24-J26</f>
        <v>0</v>
      </c>
      <c r="G27" s="218"/>
      <c r="H27" s="218"/>
      <c r="I27" s="218"/>
      <c r="J27" s="224">
        <f>COUNT(J11,J16,J21)</f>
        <v>0</v>
      </c>
      <c r="K27" s="187"/>
      <c r="L27" s="167"/>
      <c r="M27" s="167"/>
      <c r="N27" s="167"/>
      <c r="O27" s="168"/>
      <c r="P27" s="167"/>
      <c r="Q27" s="169"/>
      <c r="R27" s="196">
        <f>IF($D$28="","",$D$28*AC29)</f>
      </c>
      <c r="S27" s="197" t="e">
        <f>R27*86400</f>
        <v>#VALUE!</v>
      </c>
      <c r="T27" s="197" t="e">
        <f>ROUND(S27,0)</f>
        <v>#VALUE!</v>
      </c>
      <c r="U27" s="198" t="e">
        <f>T27/86400</f>
        <v>#VALUE!</v>
      </c>
      <c r="V27" s="225">
        <f>SUM(V12:V22)</f>
        <v>0</v>
      </c>
      <c r="W27" s="225"/>
      <c r="X27" s="167"/>
      <c r="Y27" s="201" t="s">
        <v>12</v>
      </c>
      <c r="Z27" s="170"/>
      <c r="AA27" s="167"/>
      <c r="AB27" s="202" t="s">
        <v>8</v>
      </c>
      <c r="AC27" s="203">
        <f>IF(D28="","",IF($J$27&gt;0,R27,U27))</f>
      </c>
      <c r="AD27" s="204"/>
      <c r="AE27" s="167">
        <f>IF(AF27&lt;=AF22,"FEHLER","")</f>
      </c>
      <c r="AF27" s="205">
        <v>135</v>
      </c>
      <c r="AG27" s="206" t="s">
        <v>9</v>
      </c>
      <c r="AH27" s="167"/>
      <c r="AI27" s="207">
        <v>1.35</v>
      </c>
      <c r="AJ27" s="173"/>
      <c r="AK27" s="145"/>
      <c r="AL27" s="145"/>
      <c r="AM27" s="145"/>
      <c r="AN27" s="145"/>
      <c r="AO27" s="145"/>
      <c r="AP27" s="145"/>
      <c r="AQ27" s="145"/>
      <c r="AR27" s="145"/>
      <c r="AS27" s="145"/>
    </row>
    <row r="28" spans="1:45" ht="5.25" customHeight="1" thickTop="1">
      <c r="A28" s="145"/>
      <c r="B28" s="226"/>
      <c r="C28" s="327" t="s">
        <v>13</v>
      </c>
      <c r="D28" s="340">
        <f>IF(H24=3,AVERAGE(L12,L17,L22),"")</f>
      </c>
      <c r="E28" s="341"/>
      <c r="F28" s="341"/>
      <c r="G28" s="341"/>
      <c r="H28" s="341"/>
      <c r="I28" s="341"/>
      <c r="J28" s="342"/>
      <c r="K28" s="187"/>
      <c r="L28" s="167"/>
      <c r="M28" s="167"/>
      <c r="N28" s="167"/>
      <c r="O28" s="168"/>
      <c r="P28" s="167"/>
      <c r="Q28" s="169"/>
      <c r="R28" s="168"/>
      <c r="S28" s="168"/>
      <c r="T28" s="168"/>
      <c r="U28" s="168"/>
      <c r="V28" s="168"/>
      <c r="W28" s="168"/>
      <c r="X28" s="167"/>
      <c r="Y28" s="189"/>
      <c r="Z28" s="167"/>
      <c r="AA28" s="167"/>
      <c r="AB28" s="190"/>
      <c r="AC28" s="167"/>
      <c r="AD28" s="167"/>
      <c r="AE28" s="167"/>
      <c r="AF28" s="171"/>
      <c r="AG28" s="209"/>
      <c r="AH28" s="167"/>
      <c r="AI28" s="210"/>
      <c r="AJ28" s="173"/>
      <c r="AK28" s="145"/>
      <c r="AL28" s="145"/>
      <c r="AM28" s="145"/>
      <c r="AN28" s="145"/>
      <c r="AO28" s="145"/>
      <c r="AP28" s="145"/>
      <c r="AQ28" s="145"/>
      <c r="AR28" s="145"/>
      <c r="AS28" s="145"/>
    </row>
    <row r="29" spans="1:45" ht="20.25" customHeight="1" hidden="1">
      <c r="A29" s="145"/>
      <c r="B29" s="226"/>
      <c r="C29" s="328"/>
      <c r="D29" s="343"/>
      <c r="E29" s="344"/>
      <c r="F29" s="344"/>
      <c r="G29" s="344"/>
      <c r="H29" s="344"/>
      <c r="I29" s="344"/>
      <c r="J29" s="345"/>
      <c r="K29" s="187"/>
      <c r="L29" s="193">
        <f>IF(J27&gt;0,L34,L32)</f>
        <v>1.1574074074074073E-05</v>
      </c>
      <c r="M29" s="167"/>
      <c r="N29" s="167"/>
      <c r="O29" s="168"/>
      <c r="P29" s="167"/>
      <c r="Q29" s="169"/>
      <c r="R29" s="168"/>
      <c r="S29" s="168"/>
      <c r="T29" s="168"/>
      <c r="U29" s="168"/>
      <c r="V29" s="168"/>
      <c r="W29" s="168"/>
      <c r="X29" s="167"/>
      <c r="Y29" s="167"/>
      <c r="Z29" s="86"/>
      <c r="AA29" s="167"/>
      <c r="AB29" s="87"/>
      <c r="AC29" s="211">
        <f>AF27/100</f>
        <v>1.35</v>
      </c>
      <c r="AD29" s="88"/>
      <c r="AE29" s="167"/>
      <c r="AF29" s="89"/>
      <c r="AG29" s="212"/>
      <c r="AH29" s="86"/>
      <c r="AI29" s="213"/>
      <c r="AJ29" s="91"/>
      <c r="AK29" s="145"/>
      <c r="AL29" s="145"/>
      <c r="AM29" s="145"/>
      <c r="AN29" s="145"/>
      <c r="AO29" s="145"/>
      <c r="AP29" s="145"/>
      <c r="AQ29" s="145"/>
      <c r="AR29" s="145"/>
      <c r="AS29" s="145"/>
    </row>
    <row r="30" spans="1:45" ht="3.75" customHeight="1">
      <c r="A30" s="145"/>
      <c r="B30" s="226"/>
      <c r="C30" s="328"/>
      <c r="D30" s="343"/>
      <c r="E30" s="344"/>
      <c r="F30" s="344"/>
      <c r="G30" s="344"/>
      <c r="H30" s="344"/>
      <c r="I30" s="344"/>
      <c r="J30" s="345"/>
      <c r="K30" s="187"/>
      <c r="L30" s="167"/>
      <c r="M30" s="167"/>
      <c r="N30" s="167"/>
      <c r="O30" s="168"/>
      <c r="P30" s="167"/>
      <c r="Q30" s="169"/>
      <c r="R30" s="168"/>
      <c r="S30" s="168"/>
      <c r="T30" s="168"/>
      <c r="U30" s="168"/>
      <c r="V30" s="168"/>
      <c r="W30" s="168"/>
      <c r="X30" s="167"/>
      <c r="Y30" s="167"/>
      <c r="Z30" s="95"/>
      <c r="AA30" s="95"/>
      <c r="AB30" s="96"/>
      <c r="AC30" s="95"/>
      <c r="AD30" s="95"/>
      <c r="AE30" s="95"/>
      <c r="AF30" s="95"/>
      <c r="AG30" s="222"/>
      <c r="AH30" s="95"/>
      <c r="AI30" s="215"/>
      <c r="AJ30" s="173"/>
      <c r="AK30" s="145"/>
      <c r="AL30" s="145"/>
      <c r="AM30" s="145"/>
      <c r="AN30" s="145"/>
      <c r="AO30" s="145"/>
      <c r="AP30" s="145"/>
      <c r="AQ30" s="145"/>
      <c r="AR30" s="145"/>
      <c r="AS30" s="145"/>
    </row>
    <row r="31" spans="1:45" ht="5.25" customHeight="1">
      <c r="A31" s="145"/>
      <c r="B31" s="226"/>
      <c r="C31" s="328"/>
      <c r="D31" s="343"/>
      <c r="E31" s="344"/>
      <c r="F31" s="344"/>
      <c r="G31" s="344"/>
      <c r="H31" s="344"/>
      <c r="I31" s="344"/>
      <c r="J31" s="345"/>
      <c r="K31" s="187"/>
      <c r="L31" s="167"/>
      <c r="M31" s="167"/>
      <c r="N31" s="167"/>
      <c r="O31" s="168"/>
      <c r="P31" s="167"/>
      <c r="Q31" s="169"/>
      <c r="R31" s="168"/>
      <c r="S31" s="168"/>
      <c r="T31" s="168"/>
      <c r="U31" s="168"/>
      <c r="V31" s="168"/>
      <c r="W31" s="168"/>
      <c r="X31" s="167"/>
      <c r="Y31" s="189"/>
      <c r="Z31" s="167"/>
      <c r="AA31" s="167"/>
      <c r="AB31" s="190"/>
      <c r="AC31" s="167"/>
      <c r="AD31" s="167"/>
      <c r="AE31" s="167"/>
      <c r="AF31" s="171"/>
      <c r="AG31" s="209"/>
      <c r="AH31" s="167"/>
      <c r="AI31" s="210"/>
      <c r="AJ31" s="173"/>
      <c r="AK31" s="145"/>
      <c r="AL31" s="145"/>
      <c r="AM31" s="145"/>
      <c r="AN31" s="145"/>
      <c r="AO31" s="145"/>
      <c r="AP31" s="145"/>
      <c r="AQ31" s="145"/>
      <c r="AR31" s="145"/>
      <c r="AS31" s="145"/>
    </row>
    <row r="32" spans="1:45" ht="24" customHeight="1">
      <c r="A32" s="145"/>
      <c r="B32" s="227"/>
      <c r="C32" s="328"/>
      <c r="D32" s="343"/>
      <c r="E32" s="344"/>
      <c r="F32" s="344"/>
      <c r="G32" s="344"/>
      <c r="H32" s="344"/>
      <c r="I32" s="344"/>
      <c r="J32" s="345"/>
      <c r="K32" s="187"/>
      <c r="L32" s="193">
        <v>1.1574074074074073E-05</v>
      </c>
      <c r="M32" s="167"/>
      <c r="N32" s="167"/>
      <c r="O32" s="168"/>
      <c r="P32" s="167"/>
      <c r="Q32" s="169"/>
      <c r="R32" s="196">
        <f>IF($D$28="","",$D$28*AC34)</f>
      </c>
      <c r="S32" s="197" t="e">
        <f>R32*86400</f>
        <v>#VALUE!</v>
      </c>
      <c r="T32" s="197" t="e">
        <f>ROUND(S32,0)</f>
        <v>#VALUE!</v>
      </c>
      <c r="U32" s="198" t="e">
        <f>T32/86400</f>
        <v>#VALUE!</v>
      </c>
      <c r="V32" s="228">
        <f>COUNT(V12:V22)</f>
        <v>3</v>
      </c>
      <c r="W32" s="228"/>
      <c r="X32" s="167"/>
      <c r="Y32" s="201" t="s">
        <v>14</v>
      </c>
      <c r="Z32" s="170"/>
      <c r="AA32" s="167"/>
      <c r="AB32" s="202" t="s">
        <v>8</v>
      </c>
      <c r="AC32" s="203">
        <f>IF(D28="","",IF($J$27&gt;0,R32,U32))</f>
      </c>
      <c r="AD32" s="204"/>
      <c r="AE32" s="167">
        <f>IF(AF32&lt;=AF27,"FEHLER","")</f>
      </c>
      <c r="AF32" s="205">
        <v>150</v>
      </c>
      <c r="AG32" s="206" t="s">
        <v>9</v>
      </c>
      <c r="AH32" s="167"/>
      <c r="AI32" s="207">
        <v>1.5</v>
      </c>
      <c r="AJ32" s="173"/>
      <c r="AK32" s="145"/>
      <c r="AL32" s="145"/>
      <c r="AM32" s="145"/>
      <c r="AN32" s="145"/>
      <c r="AO32" s="145"/>
      <c r="AP32" s="145"/>
      <c r="AQ32" s="145"/>
      <c r="AR32" s="145"/>
      <c r="AS32" s="145"/>
    </row>
    <row r="33" spans="1:45" ht="5.25" customHeight="1">
      <c r="A33" s="145"/>
      <c r="B33" s="226"/>
      <c r="C33" s="328"/>
      <c r="D33" s="343"/>
      <c r="E33" s="344"/>
      <c r="F33" s="344"/>
      <c r="G33" s="344"/>
      <c r="H33" s="344"/>
      <c r="I33" s="344"/>
      <c r="J33" s="345"/>
      <c r="K33" s="187"/>
      <c r="L33" s="167"/>
      <c r="M33" s="167"/>
      <c r="N33" s="167"/>
      <c r="O33" s="168"/>
      <c r="P33" s="167"/>
      <c r="Q33" s="169"/>
      <c r="R33" s="168"/>
      <c r="S33" s="168"/>
      <c r="T33" s="168"/>
      <c r="U33" s="168"/>
      <c r="V33" s="168"/>
      <c r="W33" s="168"/>
      <c r="X33" s="167"/>
      <c r="Y33" s="189"/>
      <c r="Z33" s="167"/>
      <c r="AA33" s="167"/>
      <c r="AB33" s="190"/>
      <c r="AC33" s="167"/>
      <c r="AD33" s="167"/>
      <c r="AE33" s="167"/>
      <c r="AF33" s="171"/>
      <c r="AG33" s="209"/>
      <c r="AH33" s="167"/>
      <c r="AI33" s="210"/>
      <c r="AJ33" s="173"/>
      <c r="AK33" s="145"/>
      <c r="AL33" s="145"/>
      <c r="AM33" s="145"/>
      <c r="AN33" s="145"/>
      <c r="AO33" s="145"/>
      <c r="AP33" s="145"/>
      <c r="AQ33" s="145"/>
      <c r="AR33" s="145"/>
      <c r="AS33" s="145"/>
    </row>
    <row r="34" spans="1:45" ht="20.25" customHeight="1" hidden="1">
      <c r="A34" s="145"/>
      <c r="B34" s="226"/>
      <c r="C34" s="328"/>
      <c r="D34" s="343"/>
      <c r="E34" s="344"/>
      <c r="F34" s="344"/>
      <c r="G34" s="344"/>
      <c r="H34" s="344"/>
      <c r="I34" s="344"/>
      <c r="J34" s="345"/>
      <c r="K34" s="187"/>
      <c r="L34" s="193">
        <v>1.1574074074074074E-06</v>
      </c>
      <c r="M34" s="167"/>
      <c r="N34" s="167"/>
      <c r="O34" s="168"/>
      <c r="P34" s="167"/>
      <c r="Q34" s="169"/>
      <c r="R34" s="168"/>
      <c r="S34" s="168"/>
      <c r="T34" s="168"/>
      <c r="U34" s="168"/>
      <c r="V34" s="168"/>
      <c r="W34" s="168"/>
      <c r="X34" s="167"/>
      <c r="Y34" s="167"/>
      <c r="Z34" s="86"/>
      <c r="AA34" s="167"/>
      <c r="AB34" s="87"/>
      <c r="AC34" s="211">
        <f>AF32/100</f>
        <v>1.5</v>
      </c>
      <c r="AD34" s="88"/>
      <c r="AE34" s="86"/>
      <c r="AF34" s="89"/>
      <c r="AG34" s="212"/>
      <c r="AH34" s="86"/>
      <c r="AI34" s="213"/>
      <c r="AJ34" s="91"/>
      <c r="AK34" s="145"/>
      <c r="AL34" s="145"/>
      <c r="AM34" s="145"/>
      <c r="AN34" s="145"/>
      <c r="AO34" s="145"/>
      <c r="AP34" s="145"/>
      <c r="AQ34" s="145"/>
      <c r="AR34" s="145"/>
      <c r="AS34" s="145"/>
    </row>
    <row r="35" spans="1:45" ht="3.75" customHeight="1" thickBot="1">
      <c r="A35" s="145"/>
      <c r="B35" s="226"/>
      <c r="C35" s="328"/>
      <c r="D35" s="346"/>
      <c r="E35" s="347"/>
      <c r="F35" s="347"/>
      <c r="G35" s="347"/>
      <c r="H35" s="347"/>
      <c r="I35" s="347"/>
      <c r="J35" s="348"/>
      <c r="K35" s="187"/>
      <c r="L35" s="167"/>
      <c r="M35" s="167"/>
      <c r="N35" s="167"/>
      <c r="O35" s="168"/>
      <c r="P35" s="167"/>
      <c r="Q35" s="169"/>
      <c r="R35" s="168"/>
      <c r="S35" s="168"/>
      <c r="T35" s="168"/>
      <c r="U35" s="168"/>
      <c r="V35" s="168"/>
      <c r="W35" s="168"/>
      <c r="X35" s="167"/>
      <c r="Y35" s="167"/>
      <c r="Z35" s="95"/>
      <c r="AA35" s="95"/>
      <c r="AB35" s="96"/>
      <c r="AC35" s="95"/>
      <c r="AD35" s="95"/>
      <c r="AE35" s="95"/>
      <c r="AF35" s="95"/>
      <c r="AG35" s="222"/>
      <c r="AH35" s="95"/>
      <c r="AI35" s="215"/>
      <c r="AJ35" s="173"/>
      <c r="AK35" s="145"/>
      <c r="AL35" s="145"/>
      <c r="AM35" s="145"/>
      <c r="AN35" s="145"/>
      <c r="AO35" s="145"/>
      <c r="AP35" s="145"/>
      <c r="AQ35" s="145"/>
      <c r="AR35" s="145"/>
      <c r="AS35" s="145"/>
    </row>
    <row r="36" spans="1:45" ht="5.25" customHeight="1" thickTop="1">
      <c r="A36" s="145"/>
      <c r="B36" s="226"/>
      <c r="C36" s="229"/>
      <c r="D36" s="167"/>
      <c r="E36" s="170"/>
      <c r="F36" s="167"/>
      <c r="G36" s="167"/>
      <c r="H36" s="167"/>
      <c r="I36" s="167"/>
      <c r="J36" s="167"/>
      <c r="K36" s="187"/>
      <c r="L36" s="167"/>
      <c r="M36" s="167"/>
      <c r="N36" s="167"/>
      <c r="O36" s="168"/>
      <c r="P36" s="167"/>
      <c r="Q36" s="169"/>
      <c r="R36" s="168"/>
      <c r="S36" s="168"/>
      <c r="T36" s="168"/>
      <c r="U36" s="168"/>
      <c r="V36" s="168"/>
      <c r="W36" s="168"/>
      <c r="X36" s="167"/>
      <c r="Y36" s="189"/>
      <c r="Z36" s="167"/>
      <c r="AA36" s="167"/>
      <c r="AB36" s="190"/>
      <c r="AC36" s="167"/>
      <c r="AD36" s="167"/>
      <c r="AE36" s="167"/>
      <c r="AF36" s="171"/>
      <c r="AG36" s="209"/>
      <c r="AH36" s="167"/>
      <c r="AI36" s="210"/>
      <c r="AJ36" s="173"/>
      <c r="AK36" s="145"/>
      <c r="AL36" s="145"/>
      <c r="AM36" s="145"/>
      <c r="AN36" s="145"/>
      <c r="AO36" s="145"/>
      <c r="AP36" s="145"/>
      <c r="AQ36" s="145"/>
      <c r="AR36" s="145"/>
      <c r="AS36" s="145"/>
    </row>
    <row r="37" spans="1:45" ht="24" customHeight="1">
      <c r="A37" s="145"/>
      <c r="B37" s="226"/>
      <c r="C37" s="229"/>
      <c r="D37" s="230"/>
      <c r="E37" s="170"/>
      <c r="F37" s="167"/>
      <c r="G37" s="167"/>
      <c r="H37" s="231"/>
      <c r="I37" s="167"/>
      <c r="J37" s="167"/>
      <c r="K37" s="187"/>
      <c r="L37" s="167"/>
      <c r="M37" s="167"/>
      <c r="N37" s="167"/>
      <c r="O37" s="168"/>
      <c r="P37" s="167"/>
      <c r="Q37" s="169"/>
      <c r="R37" s="168"/>
      <c r="S37" s="168"/>
      <c r="T37" s="168"/>
      <c r="U37" s="168"/>
      <c r="V37" s="168">
        <f>COUNT(D11,F11,H12,D16,F16,H16,D21,F21,H21)</f>
        <v>0</v>
      </c>
      <c r="W37" s="168"/>
      <c r="X37" s="167"/>
      <c r="Y37" s="201" t="s">
        <v>15</v>
      </c>
      <c r="Z37" s="170"/>
      <c r="AA37" s="167"/>
      <c r="AB37" s="202" t="s">
        <v>8</v>
      </c>
      <c r="AC37" s="232">
        <f>IF(D28="","","Ziel nie erreicht")</f>
      </c>
      <c r="AD37" s="233" t="s">
        <v>16</v>
      </c>
      <c r="AE37" s="234" t="s">
        <v>8</v>
      </c>
      <c r="AF37" s="235">
        <f>AF32+1</f>
        <v>151</v>
      </c>
      <c r="AG37" s="206" t="s">
        <v>9</v>
      </c>
      <c r="AH37" s="167"/>
      <c r="AI37" s="236" t="s">
        <v>24</v>
      </c>
      <c r="AJ37" s="173"/>
      <c r="AK37" s="145"/>
      <c r="AL37" s="145"/>
      <c r="AM37" s="145"/>
      <c r="AN37" s="145"/>
      <c r="AO37" s="145"/>
      <c r="AP37" s="145"/>
      <c r="AQ37" s="145"/>
      <c r="AR37" s="145"/>
      <c r="AS37" s="145"/>
    </row>
    <row r="38" spans="1:45" ht="5.25" customHeight="1">
      <c r="A38" s="145"/>
      <c r="B38" s="226"/>
      <c r="C38" s="229"/>
      <c r="D38" s="167"/>
      <c r="E38" s="170"/>
      <c r="F38" s="167"/>
      <c r="G38" s="167"/>
      <c r="H38" s="167"/>
      <c r="I38" s="167"/>
      <c r="J38" s="167"/>
      <c r="K38" s="187"/>
      <c r="L38" s="167"/>
      <c r="M38" s="167"/>
      <c r="N38" s="167"/>
      <c r="O38" s="168"/>
      <c r="P38" s="167"/>
      <c r="Q38" s="169"/>
      <c r="R38" s="168"/>
      <c r="S38" s="168"/>
      <c r="T38" s="168"/>
      <c r="U38" s="168"/>
      <c r="V38" s="168"/>
      <c r="W38" s="168"/>
      <c r="X38" s="167"/>
      <c r="Y38" s="189"/>
      <c r="Z38" s="167"/>
      <c r="AA38" s="167"/>
      <c r="AB38" s="190"/>
      <c r="AC38" s="167"/>
      <c r="AD38" s="167"/>
      <c r="AE38" s="167"/>
      <c r="AF38" s="171"/>
      <c r="AG38" s="172"/>
      <c r="AH38" s="167"/>
      <c r="AI38" s="167"/>
      <c r="AJ38" s="173"/>
      <c r="AK38" s="145"/>
      <c r="AL38" s="145"/>
      <c r="AM38" s="145"/>
      <c r="AN38" s="145"/>
      <c r="AO38" s="145"/>
      <c r="AP38" s="145"/>
      <c r="AQ38" s="145"/>
      <c r="AR38" s="145"/>
      <c r="AS38" s="145"/>
    </row>
    <row r="39" spans="1:45" ht="20.25" customHeight="1" hidden="1">
      <c r="A39" s="145"/>
      <c r="B39" s="226"/>
      <c r="C39" s="229"/>
      <c r="D39" s="237"/>
      <c r="E39" s="170"/>
      <c r="F39" s="167"/>
      <c r="G39" s="167"/>
      <c r="H39" s="167"/>
      <c r="I39" s="167"/>
      <c r="J39" s="167"/>
      <c r="K39" s="187"/>
      <c r="L39" s="167"/>
      <c r="M39" s="167"/>
      <c r="N39" s="167"/>
      <c r="O39" s="168"/>
      <c r="P39" s="167"/>
      <c r="Q39" s="169"/>
      <c r="R39" s="168"/>
      <c r="S39" s="168"/>
      <c r="T39" s="168"/>
      <c r="U39" s="168"/>
      <c r="V39" s="168"/>
      <c r="W39" s="168"/>
      <c r="X39" s="167"/>
      <c r="Y39" s="167"/>
      <c r="Z39" s="86"/>
      <c r="AA39" s="167"/>
      <c r="AB39" s="238"/>
      <c r="AC39" s="86"/>
      <c r="AD39" s="86"/>
      <c r="AE39" s="86"/>
      <c r="AF39" s="89"/>
      <c r="AG39" s="90"/>
      <c r="AH39" s="86"/>
      <c r="AI39" s="86"/>
      <c r="AJ39" s="91"/>
      <c r="AK39" s="80"/>
      <c r="AL39" s="80"/>
      <c r="AM39" s="80"/>
      <c r="AN39" s="80"/>
      <c r="AO39" s="80"/>
      <c r="AP39" s="80"/>
      <c r="AQ39" s="80"/>
      <c r="AR39" s="80"/>
      <c r="AS39" s="80"/>
    </row>
    <row r="40" spans="1:45" ht="20.25" customHeight="1">
      <c r="A40" s="145"/>
      <c r="B40" s="226"/>
      <c r="C40" s="239"/>
      <c r="D40" s="240"/>
      <c r="E40" s="241"/>
      <c r="F40" s="242"/>
      <c r="G40" s="242"/>
      <c r="H40" s="242"/>
      <c r="I40" s="242"/>
      <c r="J40" s="242"/>
      <c r="K40" s="243"/>
      <c r="L40" s="167"/>
      <c r="M40" s="167"/>
      <c r="N40" s="167"/>
      <c r="O40" s="168"/>
      <c r="P40" s="167"/>
      <c r="Q40" s="169"/>
      <c r="R40" s="168"/>
      <c r="S40" s="168"/>
      <c r="T40" s="168"/>
      <c r="U40" s="168"/>
      <c r="V40" s="168"/>
      <c r="W40" s="168"/>
      <c r="X40" s="167"/>
      <c r="Y40" s="167"/>
      <c r="Z40" s="167"/>
      <c r="AA40" s="167"/>
      <c r="AB40" s="170"/>
      <c r="AC40" s="167"/>
      <c r="AD40" s="167"/>
      <c r="AE40" s="167"/>
      <c r="AF40" s="171"/>
      <c r="AG40" s="172"/>
      <c r="AH40" s="167"/>
      <c r="AI40" s="167"/>
      <c r="AJ40" s="173"/>
      <c r="AK40" s="145"/>
      <c r="AL40" s="145"/>
      <c r="AM40" s="145"/>
      <c r="AN40" s="145"/>
      <c r="AO40" s="145"/>
      <c r="AP40" s="145"/>
      <c r="AQ40" s="145"/>
      <c r="AR40" s="145"/>
      <c r="AS40" s="145"/>
    </row>
    <row r="41" spans="1:45" ht="6" customHeight="1" thickBot="1">
      <c r="A41" s="145"/>
      <c r="B41" s="244"/>
      <c r="C41" s="245"/>
      <c r="D41" s="246"/>
      <c r="E41" s="247"/>
      <c r="F41" s="246"/>
      <c r="G41" s="246"/>
      <c r="H41" s="246"/>
      <c r="I41" s="246"/>
      <c r="J41" s="246"/>
      <c r="K41" s="246"/>
      <c r="L41" s="246"/>
      <c r="M41" s="246"/>
      <c r="N41" s="246"/>
      <c r="O41" s="248"/>
      <c r="P41" s="246"/>
      <c r="Q41" s="249"/>
      <c r="R41" s="248"/>
      <c r="S41" s="248"/>
      <c r="T41" s="248"/>
      <c r="U41" s="248"/>
      <c r="V41" s="248"/>
      <c r="W41" s="248"/>
      <c r="X41" s="246"/>
      <c r="Y41" s="246"/>
      <c r="Z41" s="246"/>
      <c r="AA41" s="246"/>
      <c r="AB41" s="247"/>
      <c r="AC41" s="246"/>
      <c r="AD41" s="246"/>
      <c r="AE41" s="246"/>
      <c r="AF41" s="250"/>
      <c r="AG41" s="251"/>
      <c r="AH41" s="246"/>
      <c r="AI41" s="246"/>
      <c r="AJ41" s="252"/>
      <c r="AK41" s="145"/>
      <c r="AL41" s="145"/>
      <c r="AM41" s="145"/>
      <c r="AN41" s="145"/>
      <c r="AO41" s="145"/>
      <c r="AP41" s="145"/>
      <c r="AQ41" s="145"/>
      <c r="AR41" s="145"/>
      <c r="AS41" s="145"/>
    </row>
    <row r="42" spans="1:45" ht="21" thickTop="1">
      <c r="A42" s="145"/>
      <c r="B42" s="253"/>
      <c r="C42" s="253"/>
      <c r="D42" s="145"/>
      <c r="E42" s="146"/>
      <c r="F42" s="145"/>
      <c r="G42" s="145"/>
      <c r="H42" s="145"/>
      <c r="I42" s="145"/>
      <c r="J42" s="145"/>
      <c r="K42" s="145"/>
      <c r="L42" s="145"/>
      <c r="M42" s="145"/>
      <c r="N42" s="145"/>
      <c r="O42" s="147"/>
      <c r="P42" s="145"/>
      <c r="Q42" s="148"/>
      <c r="R42" s="147"/>
      <c r="S42" s="147"/>
      <c r="T42" s="147"/>
      <c r="U42" s="147"/>
      <c r="V42" s="147"/>
      <c r="W42" s="147"/>
      <c r="X42" s="145"/>
      <c r="Y42" s="145"/>
      <c r="Z42" s="145"/>
      <c r="AB42" s="146"/>
      <c r="AC42" s="145"/>
      <c r="AD42" s="145"/>
      <c r="AE42" s="145"/>
      <c r="AF42" s="149"/>
      <c r="AG42" s="150"/>
      <c r="AH42" s="145"/>
      <c r="AI42" s="145"/>
      <c r="AJ42" s="145"/>
      <c r="AK42" s="145"/>
      <c r="AL42" s="145"/>
      <c r="AM42" s="145"/>
      <c r="AN42" s="145"/>
      <c r="AO42" s="145"/>
      <c r="AP42" s="145"/>
      <c r="AQ42" s="145"/>
      <c r="AR42" s="145"/>
      <c r="AS42" s="145"/>
    </row>
    <row r="43" spans="1:45" ht="20.25">
      <c r="A43" s="145"/>
      <c r="B43" s="253"/>
      <c r="C43" s="253"/>
      <c r="D43" s="145"/>
      <c r="E43" s="146"/>
      <c r="F43" s="145"/>
      <c r="G43" s="145"/>
      <c r="H43" s="145"/>
      <c r="I43" s="145"/>
      <c r="J43" s="145"/>
      <c r="K43" s="145"/>
      <c r="L43" s="145"/>
      <c r="M43" s="145"/>
      <c r="N43" s="145"/>
      <c r="O43" s="147"/>
      <c r="P43" s="145"/>
      <c r="Q43" s="148"/>
      <c r="R43" s="147"/>
      <c r="S43" s="147"/>
      <c r="T43" s="147"/>
      <c r="U43" s="147"/>
      <c r="V43" s="225">
        <f>TIME(D43,F43,H43)</f>
        <v>0</v>
      </c>
      <c r="W43" s="225"/>
      <c r="X43" s="145"/>
      <c r="Y43" s="145"/>
      <c r="Z43" s="145"/>
      <c r="AB43" s="146"/>
      <c r="AC43" s="145"/>
      <c r="AD43" s="145"/>
      <c r="AE43" s="145"/>
      <c r="AF43" s="149"/>
      <c r="AG43" s="150"/>
      <c r="AH43" s="145"/>
      <c r="AI43" s="145"/>
      <c r="AJ43" s="145"/>
      <c r="AK43" s="145"/>
      <c r="AL43" s="145"/>
      <c r="AM43" s="145"/>
      <c r="AN43" s="145"/>
      <c r="AO43" s="145"/>
      <c r="AP43" s="145"/>
      <c r="AQ43" s="145"/>
      <c r="AR43" s="145"/>
      <c r="AS43" s="145"/>
    </row>
    <row r="44" spans="1:45" ht="20.25">
      <c r="A44" s="145"/>
      <c r="B44" s="253"/>
      <c r="C44" s="254"/>
      <c r="D44" s="255"/>
      <c r="E44" s="255"/>
      <c r="F44" s="255"/>
      <c r="G44" s="255"/>
      <c r="H44" s="338"/>
      <c r="I44" s="339"/>
      <c r="J44" s="339"/>
      <c r="K44" s="339"/>
      <c r="L44" s="339"/>
      <c r="M44" s="339"/>
      <c r="N44" s="339"/>
      <c r="O44" s="339"/>
      <c r="P44" s="339"/>
      <c r="Q44" s="339"/>
      <c r="R44" s="339"/>
      <c r="S44" s="339"/>
      <c r="T44" s="339"/>
      <c r="U44" s="339"/>
      <c r="V44" s="339"/>
      <c r="W44" s="339"/>
      <c r="X44" s="339"/>
      <c r="Y44" s="339"/>
      <c r="Z44" s="339"/>
      <c r="AA44" s="339"/>
      <c r="AB44" s="339"/>
      <c r="AC44" s="339"/>
      <c r="AD44" s="256"/>
      <c r="AE44" s="335"/>
      <c r="AF44" s="335"/>
      <c r="AG44" s="151"/>
      <c r="AH44" s="257"/>
      <c r="AI44" s="145"/>
      <c r="AJ44" s="145"/>
      <c r="AK44" s="145"/>
      <c r="AL44" s="145"/>
      <c r="AM44" s="145"/>
      <c r="AN44" s="145"/>
      <c r="AO44" s="145"/>
      <c r="AP44" s="145"/>
      <c r="AQ44" s="145"/>
      <c r="AR44" s="145"/>
      <c r="AS44" s="145"/>
    </row>
    <row r="45" spans="1:45" ht="20.25">
      <c r="A45" s="145"/>
      <c r="B45" s="253"/>
      <c r="C45" s="253"/>
      <c r="D45" s="145"/>
      <c r="E45" s="146"/>
      <c r="F45" s="145"/>
      <c r="G45" s="145"/>
      <c r="H45" s="145"/>
      <c r="I45" s="145"/>
      <c r="J45" s="145"/>
      <c r="K45" s="145"/>
      <c r="L45" s="145"/>
      <c r="M45" s="145"/>
      <c r="N45" s="145"/>
      <c r="O45" s="147"/>
      <c r="P45" s="145"/>
      <c r="Q45" s="148"/>
      <c r="R45" s="147"/>
      <c r="S45" s="147"/>
      <c r="T45" s="147"/>
      <c r="U45" s="147"/>
      <c r="V45" s="147"/>
      <c r="W45" s="147"/>
      <c r="X45" s="145"/>
      <c r="Y45" s="336"/>
      <c r="Z45" s="337"/>
      <c r="AA45" s="337"/>
      <c r="AB45" s="337"/>
      <c r="AC45" s="337"/>
      <c r="AD45" s="337"/>
      <c r="AE45" s="337"/>
      <c r="AF45" s="337"/>
      <c r="AG45" s="337"/>
      <c r="AH45" s="337"/>
      <c r="AI45" s="145"/>
      <c r="AJ45" s="145"/>
      <c r="AK45" s="145"/>
      <c r="AL45" s="145"/>
      <c r="AM45" s="145"/>
      <c r="AN45" s="145"/>
      <c r="AO45" s="145"/>
      <c r="AP45" s="145"/>
      <c r="AQ45" s="145"/>
      <c r="AR45" s="145"/>
      <c r="AS45" s="145"/>
    </row>
    <row r="46" spans="1:45" ht="20.25">
      <c r="A46" s="145"/>
      <c r="B46" s="253"/>
      <c r="C46" s="253"/>
      <c r="D46" s="145"/>
      <c r="E46" s="146"/>
      <c r="F46" s="145"/>
      <c r="G46" s="145"/>
      <c r="H46" s="145"/>
      <c r="I46" s="145"/>
      <c r="J46" s="145"/>
      <c r="K46" s="145"/>
      <c r="L46" s="145"/>
      <c r="M46" s="145"/>
      <c r="N46" s="145"/>
      <c r="O46" s="147"/>
      <c r="P46" s="145"/>
      <c r="Q46" s="148"/>
      <c r="R46" s="147"/>
      <c r="S46" s="147"/>
      <c r="T46" s="147"/>
      <c r="U46" s="147"/>
      <c r="V46" s="147"/>
      <c r="W46" s="147"/>
      <c r="X46" s="145"/>
      <c r="Y46" s="146"/>
      <c r="Z46" s="146"/>
      <c r="AA46" s="146"/>
      <c r="AB46" s="146"/>
      <c r="AC46" s="146"/>
      <c r="AD46" s="146"/>
      <c r="AE46" s="145"/>
      <c r="AF46" s="149"/>
      <c r="AG46" s="150"/>
      <c r="AH46" s="145"/>
      <c r="AI46" s="145"/>
      <c r="AJ46" s="145"/>
      <c r="AK46" s="145"/>
      <c r="AL46" s="145"/>
      <c r="AM46" s="145"/>
      <c r="AN46" s="145"/>
      <c r="AO46" s="145"/>
      <c r="AP46" s="145"/>
      <c r="AQ46" s="145"/>
      <c r="AR46" s="145"/>
      <c r="AS46" s="145"/>
    </row>
    <row r="47" spans="1:45" ht="20.25">
      <c r="A47" s="145">
        <v>33.8</v>
      </c>
      <c r="B47" s="253"/>
      <c r="C47" s="253"/>
      <c r="D47" s="145"/>
      <c r="E47" s="146"/>
      <c r="F47" s="145"/>
      <c r="G47" s="145"/>
      <c r="H47" s="145"/>
      <c r="I47" s="145"/>
      <c r="J47" s="145"/>
      <c r="K47" s="145"/>
      <c r="L47" s="145"/>
      <c r="M47" s="145"/>
      <c r="N47" s="145"/>
      <c r="O47" s="147"/>
      <c r="P47" s="145"/>
      <c r="Q47" s="148"/>
      <c r="R47" s="147"/>
      <c r="S47" s="147"/>
      <c r="T47" s="147"/>
      <c r="U47" s="147"/>
      <c r="V47" s="147"/>
      <c r="W47" s="147"/>
      <c r="X47" s="145"/>
      <c r="Y47" s="258"/>
      <c r="Z47" s="146"/>
      <c r="AA47" s="146"/>
      <c r="AB47" s="146"/>
      <c r="AC47" s="258"/>
      <c r="AD47" s="258"/>
      <c r="AE47" s="145"/>
      <c r="AF47" s="149"/>
      <c r="AG47" s="150"/>
      <c r="AH47" s="145"/>
      <c r="AI47" s="259"/>
      <c r="AJ47" s="145"/>
      <c r="AK47" s="145"/>
      <c r="AL47" s="145"/>
      <c r="AM47" s="145"/>
      <c r="AN47" s="145"/>
      <c r="AO47" s="145"/>
      <c r="AP47" s="145"/>
      <c r="AQ47" s="145"/>
      <c r="AR47" s="145"/>
      <c r="AS47" s="145"/>
    </row>
    <row r="48" spans="1:45" ht="20.25">
      <c r="A48" s="145">
        <v>33.6</v>
      </c>
      <c r="B48" s="145"/>
      <c r="C48" s="145"/>
      <c r="D48" s="145"/>
      <c r="E48" s="146"/>
      <c r="F48" s="145"/>
      <c r="G48" s="145"/>
      <c r="H48" s="145"/>
      <c r="I48" s="145"/>
      <c r="J48" s="145"/>
      <c r="K48" s="145"/>
      <c r="L48" s="145"/>
      <c r="M48" s="145"/>
      <c r="N48" s="145"/>
      <c r="O48" s="147"/>
      <c r="P48" s="145"/>
      <c r="Q48" s="148"/>
      <c r="R48" s="147"/>
      <c r="S48" s="147"/>
      <c r="T48" s="147"/>
      <c r="U48" s="147"/>
      <c r="V48" s="147"/>
      <c r="W48" s="147"/>
      <c r="X48" s="145"/>
      <c r="Y48" s="145"/>
      <c r="Z48" s="145"/>
      <c r="AB48" s="146"/>
      <c r="AC48" s="145"/>
      <c r="AD48" s="145"/>
      <c r="AE48" s="145"/>
      <c r="AF48" s="149"/>
      <c r="AG48" s="150"/>
      <c r="AH48" s="145"/>
      <c r="AI48" s="145"/>
      <c r="AJ48" s="145"/>
      <c r="AK48" s="145"/>
      <c r="AL48" s="145"/>
      <c r="AM48" s="145"/>
      <c r="AN48" s="145"/>
      <c r="AO48" s="145"/>
      <c r="AP48" s="145"/>
      <c r="AQ48" s="145"/>
      <c r="AR48" s="145"/>
      <c r="AS48" s="145"/>
    </row>
    <row r="49" spans="1:45" ht="20.25">
      <c r="A49" s="145">
        <v>33.2</v>
      </c>
      <c r="B49" s="145"/>
      <c r="C49" s="145"/>
      <c r="D49" s="145"/>
      <c r="E49" s="146"/>
      <c r="F49" s="145"/>
      <c r="G49" s="145"/>
      <c r="H49" s="260"/>
      <c r="I49" s="145"/>
      <c r="J49" s="145"/>
      <c r="K49" s="145"/>
      <c r="L49" s="145"/>
      <c r="M49" s="145"/>
      <c r="N49" s="145"/>
      <c r="O49" s="147"/>
      <c r="P49" s="145"/>
      <c r="Q49" s="148"/>
      <c r="R49" s="147"/>
      <c r="S49" s="147"/>
      <c r="T49" s="147"/>
      <c r="U49" s="147"/>
      <c r="V49" s="147"/>
      <c r="W49" s="147"/>
      <c r="X49" s="145"/>
      <c r="Y49" s="260"/>
      <c r="Z49" s="145"/>
      <c r="AB49" s="146"/>
      <c r="AC49" s="145"/>
      <c r="AD49" s="145"/>
      <c r="AE49" s="145"/>
      <c r="AF49" s="149"/>
      <c r="AG49" s="150"/>
      <c r="AH49" s="145"/>
      <c r="AI49" s="145"/>
      <c r="AJ49" s="145"/>
      <c r="AK49" s="145"/>
      <c r="AL49" s="145"/>
      <c r="AM49" s="145"/>
      <c r="AN49" s="145"/>
      <c r="AO49" s="145"/>
      <c r="AP49" s="145"/>
      <c r="AQ49" s="145"/>
      <c r="AR49" s="145"/>
      <c r="AS49" s="145"/>
    </row>
    <row r="50" spans="1:45" ht="20.25">
      <c r="A50" s="253">
        <f>AVERAGE(A47:A49)</f>
        <v>33.53333333333334</v>
      </c>
      <c r="B50" s="145"/>
      <c r="C50" s="145"/>
      <c r="D50" s="145"/>
      <c r="E50" s="146"/>
      <c r="F50" s="145"/>
      <c r="G50" s="145"/>
      <c r="H50" s="145"/>
      <c r="I50" s="145"/>
      <c r="J50" s="145"/>
      <c r="K50" s="145"/>
      <c r="L50" s="145"/>
      <c r="M50" s="145"/>
      <c r="N50" s="145"/>
      <c r="O50" s="147"/>
      <c r="P50" s="145"/>
      <c r="Q50" s="148"/>
      <c r="R50" s="147"/>
      <c r="S50" s="147"/>
      <c r="T50" s="147"/>
      <c r="U50" s="147"/>
      <c r="V50" s="147"/>
      <c r="W50" s="147"/>
      <c r="X50" s="145"/>
      <c r="Y50" s="145"/>
      <c r="Z50" s="145"/>
      <c r="AB50" s="146"/>
      <c r="AC50" s="145"/>
      <c r="AD50" s="145"/>
      <c r="AE50" s="145"/>
      <c r="AF50" s="149"/>
      <c r="AG50" s="150"/>
      <c r="AH50" s="145"/>
      <c r="AI50" s="145"/>
      <c r="AJ50" s="145"/>
      <c r="AK50" s="145"/>
      <c r="AL50" s="145"/>
      <c r="AM50" s="145"/>
      <c r="AN50" s="145"/>
      <c r="AO50" s="145"/>
      <c r="AP50" s="145"/>
      <c r="AQ50" s="145"/>
      <c r="AR50" s="145"/>
      <c r="AS50" s="145"/>
    </row>
    <row r="51" spans="1:45" ht="20.25">
      <c r="A51" s="145"/>
      <c r="B51" s="145"/>
      <c r="C51" s="145"/>
      <c r="D51" s="145"/>
      <c r="E51" s="146"/>
      <c r="F51" s="145"/>
      <c r="G51" s="145"/>
      <c r="H51" s="145"/>
      <c r="I51" s="145"/>
      <c r="J51" s="145"/>
      <c r="K51" s="145"/>
      <c r="L51" s="145"/>
      <c r="M51" s="145"/>
      <c r="N51" s="145"/>
      <c r="O51" s="147"/>
      <c r="P51" s="145"/>
      <c r="Q51" s="148"/>
      <c r="R51" s="147"/>
      <c r="S51" s="147"/>
      <c r="T51" s="147"/>
      <c r="U51" s="147"/>
      <c r="V51" s="147"/>
      <c r="W51" s="147"/>
      <c r="X51" s="145"/>
      <c r="Y51" s="145"/>
      <c r="Z51" s="145"/>
      <c r="AB51" s="146"/>
      <c r="AC51" s="145"/>
      <c r="AD51" s="145"/>
      <c r="AE51" s="145"/>
      <c r="AF51" s="149"/>
      <c r="AG51" s="150"/>
      <c r="AH51" s="145"/>
      <c r="AI51" s="145"/>
      <c r="AJ51" s="145"/>
      <c r="AK51" s="145"/>
      <c r="AL51" s="145"/>
      <c r="AM51" s="145"/>
      <c r="AN51" s="145"/>
      <c r="AO51" s="145"/>
      <c r="AP51" s="145"/>
      <c r="AQ51" s="145"/>
      <c r="AR51" s="145"/>
      <c r="AS51" s="145"/>
    </row>
    <row r="52" spans="1:45" ht="20.25">
      <c r="A52" s="145">
        <v>8</v>
      </c>
      <c r="B52" s="145"/>
      <c r="C52" s="145"/>
      <c r="D52" s="145"/>
      <c r="E52" s="146"/>
      <c r="F52" s="145"/>
      <c r="G52" s="145"/>
      <c r="H52" s="145"/>
      <c r="I52" s="145"/>
      <c r="J52" s="145"/>
      <c r="K52" s="145"/>
      <c r="L52" s="145"/>
      <c r="M52" s="145"/>
      <c r="N52" s="145"/>
      <c r="O52" s="147"/>
      <c r="P52" s="145"/>
      <c r="Q52" s="148"/>
      <c r="R52" s="147"/>
      <c r="S52" s="147"/>
      <c r="T52" s="147"/>
      <c r="U52" s="147"/>
      <c r="V52" s="147"/>
      <c r="W52" s="147"/>
      <c r="X52" s="145"/>
      <c r="Y52" s="145"/>
      <c r="Z52" s="145"/>
      <c r="AB52" s="146"/>
      <c r="AC52" s="145"/>
      <c r="AD52" s="145"/>
      <c r="AE52" s="145"/>
      <c r="AF52" s="149"/>
      <c r="AG52" s="150"/>
      <c r="AH52" s="145"/>
      <c r="AI52" s="145"/>
      <c r="AJ52" s="145"/>
      <c r="AK52" s="145"/>
      <c r="AL52" s="145"/>
      <c r="AM52" s="145"/>
      <c r="AN52" s="145"/>
      <c r="AO52" s="145"/>
      <c r="AP52" s="145"/>
      <c r="AQ52" s="145"/>
      <c r="AR52" s="145"/>
      <c r="AS52" s="145"/>
    </row>
    <row r="53" spans="1:45" ht="20.25">
      <c r="A53" s="145">
        <v>6</v>
      </c>
      <c r="B53" s="145"/>
      <c r="C53" s="145"/>
      <c r="D53" s="145"/>
      <c r="E53" s="146"/>
      <c r="F53" s="145"/>
      <c r="G53" s="145"/>
      <c r="H53" s="145"/>
      <c r="I53" s="145"/>
      <c r="J53" s="145"/>
      <c r="K53" s="145"/>
      <c r="L53" s="145"/>
      <c r="M53" s="145"/>
      <c r="N53" s="145"/>
      <c r="O53" s="147"/>
      <c r="P53" s="145"/>
      <c r="Q53" s="148"/>
      <c r="R53" s="147"/>
      <c r="S53" s="147"/>
      <c r="T53" s="147"/>
      <c r="U53" s="147"/>
      <c r="V53" s="147"/>
      <c r="W53" s="147"/>
      <c r="X53" s="145"/>
      <c r="Y53" s="145"/>
      <c r="Z53" s="145"/>
      <c r="AB53" s="146"/>
      <c r="AC53" s="145"/>
      <c r="AD53" s="145"/>
      <c r="AE53" s="145"/>
      <c r="AF53" s="149"/>
      <c r="AG53" s="150"/>
      <c r="AH53" s="145"/>
      <c r="AI53" s="145"/>
      <c r="AJ53" s="145"/>
      <c r="AK53" s="145"/>
      <c r="AL53" s="145"/>
      <c r="AM53" s="145"/>
      <c r="AN53" s="145"/>
      <c r="AO53" s="145"/>
      <c r="AP53" s="145"/>
      <c r="AQ53" s="145"/>
      <c r="AR53" s="145"/>
      <c r="AS53" s="145"/>
    </row>
    <row r="54" spans="1:45" ht="20.25">
      <c r="A54" s="145">
        <v>2</v>
      </c>
      <c r="B54" s="145"/>
      <c r="C54" s="145"/>
      <c r="D54" s="145"/>
      <c r="E54" s="146"/>
      <c r="F54" s="145"/>
      <c r="G54" s="145"/>
      <c r="H54" s="145"/>
      <c r="I54" s="145"/>
      <c r="J54" s="145"/>
      <c r="K54" s="145"/>
      <c r="L54" s="145"/>
      <c r="M54" s="145"/>
      <c r="N54" s="145"/>
      <c r="O54" s="147"/>
      <c r="P54" s="145"/>
      <c r="Q54" s="148"/>
      <c r="R54" s="147"/>
      <c r="S54" s="147"/>
      <c r="T54" s="147"/>
      <c r="U54" s="147"/>
      <c r="V54" s="147"/>
      <c r="W54" s="147"/>
      <c r="X54" s="145"/>
      <c r="Y54" s="145"/>
      <c r="Z54" s="145"/>
      <c r="AB54" s="146"/>
      <c r="AC54" s="145"/>
      <c r="AD54" s="145"/>
      <c r="AE54" s="145"/>
      <c r="AF54" s="149"/>
      <c r="AG54" s="150"/>
      <c r="AH54" s="145"/>
      <c r="AI54" s="145"/>
      <c r="AJ54" s="145"/>
      <c r="AK54" s="145"/>
      <c r="AL54" s="145"/>
      <c r="AM54" s="145"/>
      <c r="AN54" s="145"/>
      <c r="AO54" s="145"/>
      <c r="AP54" s="145"/>
      <c r="AQ54" s="145"/>
      <c r="AR54" s="145"/>
      <c r="AS54" s="145"/>
    </row>
    <row r="55" spans="1:45" ht="20.25">
      <c r="A55" s="145">
        <f>AVERAGE(A52:A54)</f>
        <v>5.333333333333333</v>
      </c>
      <c r="B55" s="145"/>
      <c r="C55" s="145"/>
      <c r="D55" s="145"/>
      <c r="E55" s="146"/>
      <c r="F55" s="145"/>
      <c r="G55" s="145"/>
      <c r="H55" s="145"/>
      <c r="I55" s="145"/>
      <c r="J55" s="145"/>
      <c r="K55" s="145"/>
      <c r="L55" s="145"/>
      <c r="M55" s="145"/>
      <c r="N55" s="145"/>
      <c r="O55" s="147"/>
      <c r="P55" s="145"/>
      <c r="Q55" s="148"/>
      <c r="R55" s="147"/>
      <c r="S55" s="147"/>
      <c r="T55" s="147"/>
      <c r="U55" s="147"/>
      <c r="V55" s="147"/>
      <c r="W55" s="147"/>
      <c r="X55" s="145"/>
      <c r="Y55" s="145"/>
      <c r="Z55" s="145"/>
      <c r="AB55" s="146"/>
      <c r="AC55" s="145"/>
      <c r="AD55" s="145"/>
      <c r="AE55" s="145"/>
      <c r="AF55" s="149"/>
      <c r="AG55" s="150"/>
      <c r="AH55" s="145"/>
      <c r="AI55" s="145"/>
      <c r="AJ55" s="145"/>
      <c r="AK55" s="145"/>
      <c r="AL55" s="145"/>
      <c r="AM55" s="145"/>
      <c r="AN55" s="145"/>
      <c r="AO55" s="145"/>
      <c r="AP55" s="145"/>
      <c r="AQ55" s="145"/>
      <c r="AR55" s="145"/>
      <c r="AS55" s="145"/>
    </row>
    <row r="58" ht="20.25">
      <c r="H58" s="262"/>
    </row>
  </sheetData>
  <sheetProtection password="98AF" sheet="1" objects="1" scenarios="1" selectLockedCells="1"/>
  <mergeCells count="26">
    <mergeCell ref="H19:H20"/>
    <mergeCell ref="Y45:AH45"/>
    <mergeCell ref="H44:AC44"/>
    <mergeCell ref="D28:J35"/>
    <mergeCell ref="B2:K2"/>
    <mergeCell ref="X2:AJ2"/>
    <mergeCell ref="J21:J23"/>
    <mergeCell ref="H21:H23"/>
    <mergeCell ref="D16:D18"/>
    <mergeCell ref="D11:D13"/>
    <mergeCell ref="F11:F13"/>
    <mergeCell ref="C28:C35"/>
    <mergeCell ref="H24:H25"/>
    <mergeCell ref="D24:D25"/>
    <mergeCell ref="D21:D23"/>
    <mergeCell ref="F21:F23"/>
    <mergeCell ref="AE44:AF44"/>
    <mergeCell ref="H16:H18"/>
    <mergeCell ref="AI5:AI9"/>
    <mergeCell ref="AB6:AB9"/>
    <mergeCell ref="D6:J8"/>
    <mergeCell ref="H11:H13"/>
    <mergeCell ref="J11:J13"/>
    <mergeCell ref="J16:J18"/>
    <mergeCell ref="F16:F18"/>
    <mergeCell ref="AE6:AG9"/>
  </mergeCells>
  <conditionalFormatting sqref="AE44:AG44">
    <cfRule type="cellIs" priority="1" dxfId="28" operator="equal" stopIfTrue="1">
      <formula>"STRG"</formula>
    </cfRule>
  </conditionalFormatting>
  <conditionalFormatting sqref="AH44">
    <cfRule type="cellIs" priority="2" dxfId="28" operator="equal" stopIfTrue="1">
      <formula>"L"</formula>
    </cfRule>
  </conditionalFormatting>
  <conditionalFormatting sqref="AC12 R17:U17 R22:U22 R27:U27 R32:U32 R12:U12">
    <cfRule type="cellIs" priority="3" dxfId="7" operator="lessThanOrEqual" stopIfTrue="1">
      <formula>0</formula>
    </cfRule>
  </conditionalFormatting>
  <conditionalFormatting sqref="H21 F11 H16 F16:F18 H11 F21:F23">
    <cfRule type="cellIs" priority="4" dxfId="5" operator="greaterThan" stopIfTrue="1">
      <formula>59</formula>
    </cfRule>
  </conditionalFormatting>
  <conditionalFormatting sqref="D21:D23 D16:D18 D11">
    <cfRule type="cellIs" priority="5" dxfId="5" operator="greaterThan" stopIfTrue="1">
      <formula>23</formula>
    </cfRule>
  </conditionalFormatting>
  <conditionalFormatting sqref="D28">
    <cfRule type="cellIs" priority="6" dxfId="4" operator="equal" stopIfTrue="1">
      <formula>0</formula>
    </cfRule>
  </conditionalFormatting>
  <conditionalFormatting sqref="AC17">
    <cfRule type="cellIs" priority="7" dxfId="0" operator="lessThanOrEqual" stopIfTrue="1">
      <formula>$AC$12</formula>
    </cfRule>
  </conditionalFormatting>
  <conditionalFormatting sqref="AC22">
    <cfRule type="cellIs" priority="8" dxfId="0" operator="lessThanOrEqual" stopIfTrue="1">
      <formula>$AC$17</formula>
    </cfRule>
  </conditionalFormatting>
  <conditionalFormatting sqref="AC27">
    <cfRule type="cellIs" priority="9" dxfId="0" operator="lessThanOrEqual" stopIfTrue="1">
      <formula>$AC$22</formula>
    </cfRule>
  </conditionalFormatting>
  <conditionalFormatting sqref="AC32">
    <cfRule type="cellIs" priority="10" dxfId="0" operator="lessThanOrEqual" stopIfTrue="1">
      <formula>$AC$27</formula>
    </cfRule>
  </conditionalFormatting>
  <dataValidations count="5">
    <dataValidation type="whole" operator="greaterThan" allowBlank="1" showInputMessage="1" showErrorMessage="1" sqref="AF17 AF22 AF27 AF32">
      <formula1>AF12</formula1>
    </dataValidation>
    <dataValidation type="whole" operator="lessThan" allowBlank="1" showInputMessage="1" showErrorMessage="1" sqref="AF12">
      <formula1>AF17</formula1>
    </dataValidation>
    <dataValidation type="whole" operator="lessThan" allowBlank="1" showInputMessage="1" showErrorMessage="1" sqref="J11:J13 J16:J18 J21:J23">
      <formula1>10</formula1>
    </dataValidation>
    <dataValidation type="whole" operator="lessThan" allowBlank="1" showInputMessage="1" showErrorMessage="1" sqref="F21:F23 F16:F18 F11:F13 H11:H13 H16:H18 H21:H23">
      <formula1>60</formula1>
    </dataValidation>
    <dataValidation type="whole" operator="lessThan" allowBlank="1" showInputMessage="1" showErrorMessage="1" sqref="D21:D23 D16:D18 D11">
      <formula1>24</formula1>
    </dataValidation>
  </dataValidations>
  <printOptions/>
  <pageMargins left="0.787401575" right="0.787401575" top="0.984251969" bottom="0.984251969" header="0.4921259845" footer="0.4921259845"/>
  <pageSetup horizontalDpi="200" verticalDpi="200" orientation="landscape" paperSize="9" r:id="rId4"/>
  <colBreaks count="1" manualBreakCount="1">
    <brk id="37"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IuKT</dc:creator>
  <cp:keywords/>
  <dc:description/>
  <cp:lastModifiedBy>Wunderlich</cp:lastModifiedBy>
  <cp:lastPrinted>2009-01-26T18:19:20Z</cp:lastPrinted>
  <dcterms:created xsi:type="dcterms:W3CDTF">2008-09-25T09:10:00Z</dcterms:created>
  <dcterms:modified xsi:type="dcterms:W3CDTF">2009-10-26T16:52:52Z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